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Pedro\Streaming do Google Drive\O meu disco\.PEDRO\Triatlo\Triatlo Porto Santo 2026\"/>
    </mc:Choice>
  </mc:AlternateContent>
  <xr:revisionPtr revIDLastSave="0" documentId="13_ncr:1_{72123546-1C70-4B5C-962C-F700AA78D980}" xr6:coauthVersionLast="47" xr6:coauthVersionMax="47" xr10:uidLastSave="{00000000-0000-0000-0000-000000000000}"/>
  <bookViews>
    <workbookView xWindow="-110" yWindow="-110" windowWidth="19420" windowHeight="10300" activeTab="2" xr2:uid="{F465C10F-C0A8-4807-AE91-2719421157E1}"/>
  </bookViews>
  <sheets>
    <sheet name="DADOS MYLAPS" sheetId="5" r:id="rId1"/>
    <sheet name="Folha2" sheetId="10" r:id="rId2"/>
    <sheet name="FINAL" sheetId="7" r:id="rId3"/>
    <sheet name="Folha1" sheetId="8" state="hidden" r:id="rId4"/>
    <sheet name="TEMPOS FINAIS" sheetId="9" state="hidden" r:id="rId5"/>
  </sheets>
  <definedNames>
    <definedName name="_xlnm._FilterDatabase" localSheetId="0" hidden="1">'DADOS MYLAPS'!$A$7:$D$61</definedName>
    <definedName name="_xlnm._FilterDatabase" localSheetId="2" hidden="1">FINAL!$I$7:$O$157</definedName>
    <definedName name="_xlnm._FilterDatabase" localSheetId="3" hidden="1">Folha1!$D$1:$W$1</definedName>
    <definedName name="_xlnm._FilterDatabase" localSheetId="1" hidden="1">Folha2!$E$3:$H$33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5" i="7" l="1"/>
  <c r="M34" i="7" l="1"/>
  <c r="M103" i="7" l="1"/>
  <c r="L103" i="7"/>
  <c r="I103" i="7"/>
  <c r="M102" i="7"/>
  <c r="L102" i="7"/>
  <c r="I102" i="7"/>
  <c r="M101" i="7"/>
  <c r="N101" i="7" s="1"/>
  <c r="L101" i="7"/>
  <c r="I101" i="7"/>
  <c r="M100" i="7"/>
  <c r="L100" i="7"/>
  <c r="I100" i="7"/>
  <c r="M99" i="7"/>
  <c r="L99" i="7"/>
  <c r="I99" i="7"/>
  <c r="M98" i="7"/>
  <c r="L98" i="7"/>
  <c r="I98" i="7"/>
  <c r="M97" i="7"/>
  <c r="L97" i="7"/>
  <c r="I97" i="7"/>
  <c r="M96" i="7"/>
  <c r="L96" i="7"/>
  <c r="I96" i="7"/>
  <c r="M95" i="7"/>
  <c r="N95" i="7" s="1"/>
  <c r="L95" i="7"/>
  <c r="I95" i="7"/>
  <c r="M94" i="7"/>
  <c r="L94" i="7"/>
  <c r="I94" i="7"/>
  <c r="M93" i="7"/>
  <c r="L93" i="7"/>
  <c r="I93" i="7"/>
  <c r="M92" i="7"/>
  <c r="N92" i="7" s="1"/>
  <c r="L92" i="7"/>
  <c r="I92" i="7"/>
  <c r="M91" i="7"/>
  <c r="L91" i="7"/>
  <c r="I91" i="7"/>
  <c r="M90" i="7"/>
  <c r="L90" i="7"/>
  <c r="I90" i="7"/>
  <c r="M89" i="7"/>
  <c r="N89" i="7" s="1"/>
  <c r="L89" i="7"/>
  <c r="I89" i="7"/>
  <c r="M88" i="7"/>
  <c r="L88" i="7"/>
  <c r="I88" i="7"/>
  <c r="M87" i="7"/>
  <c r="L87" i="7"/>
  <c r="I87" i="7"/>
  <c r="M86" i="7"/>
  <c r="N86" i="7" s="1"/>
  <c r="L86" i="7"/>
  <c r="I86" i="7"/>
  <c r="M85" i="7"/>
  <c r="L85" i="7"/>
  <c r="I85" i="7"/>
  <c r="M84" i="7"/>
  <c r="L84" i="7"/>
  <c r="I84" i="7"/>
  <c r="M83" i="7"/>
  <c r="N83" i="7" s="1"/>
  <c r="L83" i="7"/>
  <c r="I83" i="7"/>
  <c r="M82" i="7"/>
  <c r="L82" i="7"/>
  <c r="I82" i="7"/>
  <c r="M81" i="7"/>
  <c r="L81" i="7"/>
  <c r="I81" i="7"/>
  <c r="M80" i="7"/>
  <c r="N80" i="7" s="1"/>
  <c r="L80" i="7"/>
  <c r="I80" i="7"/>
  <c r="M70" i="7"/>
  <c r="L70" i="7"/>
  <c r="I70" i="7"/>
  <c r="M69" i="7"/>
  <c r="L69" i="7"/>
  <c r="I69" i="7"/>
  <c r="M68" i="7"/>
  <c r="N68" i="7" s="1"/>
  <c r="L68" i="7"/>
  <c r="I68" i="7"/>
  <c r="M55" i="7"/>
  <c r="L55" i="7"/>
  <c r="I55" i="7"/>
  <c r="M54" i="7"/>
  <c r="L54" i="7"/>
  <c r="I54" i="7"/>
  <c r="M53" i="7"/>
  <c r="L53" i="7"/>
  <c r="I53" i="7"/>
  <c r="M64" i="7"/>
  <c r="L64" i="7"/>
  <c r="I64" i="7"/>
  <c r="M63" i="7"/>
  <c r="L63" i="7"/>
  <c r="I63" i="7"/>
  <c r="M62" i="7"/>
  <c r="N62" i="7" s="1"/>
  <c r="L62" i="7"/>
  <c r="I62" i="7"/>
  <c r="M76" i="7"/>
  <c r="L76" i="7"/>
  <c r="I76" i="7"/>
  <c r="M75" i="7"/>
  <c r="L75" i="7"/>
  <c r="I75" i="7"/>
  <c r="M74" i="7"/>
  <c r="N74" i="7" s="1"/>
  <c r="L74" i="7"/>
  <c r="I74" i="7"/>
  <c r="M19" i="7"/>
  <c r="L19" i="7"/>
  <c r="I19" i="7"/>
  <c r="M18" i="7"/>
  <c r="L18" i="7"/>
  <c r="I18" i="7"/>
  <c r="M17" i="7"/>
  <c r="N17" i="7" s="1"/>
  <c r="L17" i="7"/>
  <c r="I17" i="7"/>
  <c r="M10" i="7"/>
  <c r="L10" i="7"/>
  <c r="I10" i="7"/>
  <c r="M9" i="7"/>
  <c r="L9" i="7"/>
  <c r="I9" i="7"/>
  <c r="M8" i="7"/>
  <c r="L8" i="7"/>
  <c r="I8" i="7"/>
  <c r="M52" i="7"/>
  <c r="L52" i="7"/>
  <c r="I52" i="7"/>
  <c r="M51" i="7"/>
  <c r="L51" i="7"/>
  <c r="I51" i="7"/>
  <c r="M50" i="7"/>
  <c r="N50" i="7" s="1"/>
  <c r="L50" i="7"/>
  <c r="I50" i="7"/>
  <c r="M79" i="7"/>
  <c r="L79" i="7"/>
  <c r="I79" i="7"/>
  <c r="M78" i="7"/>
  <c r="L78" i="7"/>
  <c r="I78" i="7"/>
  <c r="M77" i="7"/>
  <c r="N77" i="7" s="1"/>
  <c r="L77" i="7"/>
  <c r="I77" i="7"/>
  <c r="M46" i="7"/>
  <c r="L46" i="7"/>
  <c r="I46" i="7"/>
  <c r="M45" i="7"/>
  <c r="L45" i="7"/>
  <c r="I45" i="7"/>
  <c r="M44" i="7"/>
  <c r="N44" i="7" s="1"/>
  <c r="L44" i="7"/>
  <c r="I44" i="7"/>
  <c r="M49" i="7"/>
  <c r="L49" i="7"/>
  <c r="I49" i="7"/>
  <c r="M48" i="7"/>
  <c r="L48" i="7"/>
  <c r="I48" i="7"/>
  <c r="M47" i="7"/>
  <c r="N47" i="7" s="1"/>
  <c r="L47" i="7"/>
  <c r="I47" i="7"/>
  <c r="M16" i="7"/>
  <c r="L16" i="7"/>
  <c r="I16" i="7"/>
  <c r="M15" i="7"/>
  <c r="L15" i="7"/>
  <c r="I15" i="7"/>
  <c r="M14" i="7"/>
  <c r="N14" i="7" s="1"/>
  <c r="L14" i="7"/>
  <c r="I14" i="7"/>
  <c r="M13" i="7"/>
  <c r="L13" i="7"/>
  <c r="I13" i="7"/>
  <c r="M12" i="7"/>
  <c r="L12" i="7"/>
  <c r="I12" i="7"/>
  <c r="M11" i="7"/>
  <c r="N11" i="7" s="1"/>
  <c r="L11" i="7"/>
  <c r="I11" i="7"/>
  <c r="M22" i="7"/>
  <c r="L22" i="7"/>
  <c r="I22" i="7"/>
  <c r="M21" i="7"/>
  <c r="L21" i="7"/>
  <c r="I21" i="7"/>
  <c r="M20" i="7"/>
  <c r="L20" i="7"/>
  <c r="I20" i="7"/>
  <c r="M28" i="7"/>
  <c r="L28" i="7"/>
  <c r="I28" i="7"/>
  <c r="M27" i="7"/>
  <c r="L27" i="7"/>
  <c r="I27" i="7"/>
  <c r="M26" i="7"/>
  <c r="N26" i="7" s="1"/>
  <c r="L26" i="7"/>
  <c r="I26" i="7"/>
  <c r="M67" i="7"/>
  <c r="L67" i="7"/>
  <c r="I67" i="7"/>
  <c r="M66" i="7"/>
  <c r="L66" i="7"/>
  <c r="I66" i="7"/>
  <c r="M65" i="7"/>
  <c r="N65" i="7" s="1"/>
  <c r="L65" i="7"/>
  <c r="I65" i="7"/>
  <c r="L25" i="7"/>
  <c r="I25" i="7"/>
  <c r="M24" i="7"/>
  <c r="L24" i="7"/>
  <c r="I24" i="7"/>
  <c r="M23" i="7"/>
  <c r="N23" i="7" s="1"/>
  <c r="L23" i="7"/>
  <c r="I23" i="7"/>
  <c r="M43" i="7"/>
  <c r="L43" i="7"/>
  <c r="I43" i="7"/>
  <c r="M42" i="7"/>
  <c r="L42" i="7"/>
  <c r="I42" i="7"/>
  <c r="M41" i="7"/>
  <c r="N41" i="7" s="1"/>
  <c r="L41" i="7"/>
  <c r="I41" i="7"/>
  <c r="M58" i="7"/>
  <c r="L58" i="7"/>
  <c r="I58" i="7"/>
  <c r="M57" i="7"/>
  <c r="L57" i="7"/>
  <c r="I57" i="7"/>
  <c r="M56" i="7"/>
  <c r="N56" i="7" s="1"/>
  <c r="L56" i="7"/>
  <c r="I56" i="7"/>
  <c r="M31" i="7"/>
  <c r="L31" i="7"/>
  <c r="I31" i="7"/>
  <c r="M30" i="7"/>
  <c r="L30" i="7"/>
  <c r="I30" i="7"/>
  <c r="M29" i="7"/>
  <c r="N29" i="7" s="1"/>
  <c r="L29" i="7"/>
  <c r="I29" i="7"/>
  <c r="M73" i="7"/>
  <c r="L73" i="7"/>
  <c r="I73" i="7"/>
  <c r="M72" i="7"/>
  <c r="L72" i="7"/>
  <c r="I72" i="7"/>
  <c r="M71" i="7"/>
  <c r="N71" i="7" s="1"/>
  <c r="L71" i="7"/>
  <c r="I71" i="7"/>
  <c r="L34" i="7"/>
  <c r="I34" i="7"/>
  <c r="M33" i="7"/>
  <c r="L33" i="7"/>
  <c r="I33" i="7"/>
  <c r="M32" i="7"/>
  <c r="L32" i="7"/>
  <c r="I32" i="7"/>
  <c r="M154" i="7"/>
  <c r="L154" i="7"/>
  <c r="I154" i="7"/>
  <c r="M153" i="7"/>
  <c r="L153" i="7"/>
  <c r="I153" i="7"/>
  <c r="M152" i="7"/>
  <c r="N152" i="7" s="1"/>
  <c r="L152" i="7"/>
  <c r="I152" i="7"/>
  <c r="M148" i="7"/>
  <c r="L148" i="7"/>
  <c r="I148" i="7"/>
  <c r="M147" i="7"/>
  <c r="L147" i="7"/>
  <c r="I147" i="7"/>
  <c r="M146" i="7"/>
  <c r="L146" i="7"/>
  <c r="I146" i="7"/>
  <c r="M142" i="7"/>
  <c r="L142" i="7"/>
  <c r="I142" i="7"/>
  <c r="M141" i="7"/>
  <c r="L141" i="7"/>
  <c r="I141" i="7"/>
  <c r="M140" i="7"/>
  <c r="N140" i="7" s="1"/>
  <c r="L140" i="7"/>
  <c r="I140" i="7"/>
  <c r="M130" i="7"/>
  <c r="L130" i="7"/>
  <c r="I130" i="7"/>
  <c r="M129" i="7"/>
  <c r="L129" i="7"/>
  <c r="I129" i="7"/>
  <c r="M128" i="7"/>
  <c r="N128" i="7" s="1"/>
  <c r="L128" i="7"/>
  <c r="I128" i="7"/>
  <c r="M124" i="7"/>
  <c r="L124" i="7"/>
  <c r="I124" i="7"/>
  <c r="M123" i="7"/>
  <c r="L123" i="7"/>
  <c r="I123" i="7"/>
  <c r="M122" i="7"/>
  <c r="N122" i="7" s="1"/>
  <c r="L122" i="7"/>
  <c r="I122" i="7"/>
  <c r="M118" i="7"/>
  <c r="L118" i="7"/>
  <c r="I118" i="7"/>
  <c r="M117" i="7"/>
  <c r="L117" i="7"/>
  <c r="I117" i="7"/>
  <c r="M116" i="7"/>
  <c r="N116" i="7" s="1"/>
  <c r="L116" i="7"/>
  <c r="I116" i="7"/>
  <c r="M112" i="7"/>
  <c r="L112" i="7"/>
  <c r="I112" i="7"/>
  <c r="M111" i="7"/>
  <c r="L111" i="7"/>
  <c r="I111" i="7"/>
  <c r="M110" i="7"/>
  <c r="N110" i="7" s="1"/>
  <c r="L110" i="7"/>
  <c r="I110" i="7"/>
  <c r="M136" i="7"/>
  <c r="L136" i="7"/>
  <c r="I136" i="7"/>
  <c r="M135" i="7"/>
  <c r="L135" i="7"/>
  <c r="I135" i="7"/>
  <c r="M134" i="7"/>
  <c r="N134" i="7" s="1"/>
  <c r="L134" i="7"/>
  <c r="I134" i="7"/>
  <c r="M106" i="7"/>
  <c r="L106" i="7"/>
  <c r="I106" i="7"/>
  <c r="M105" i="7"/>
  <c r="L105" i="7"/>
  <c r="I105" i="7"/>
  <c r="M104" i="7"/>
  <c r="N104" i="7" s="1"/>
  <c r="L104" i="7"/>
  <c r="I104" i="7"/>
  <c r="M157" i="7"/>
  <c r="L157" i="7"/>
  <c r="I157" i="7"/>
  <c r="M156" i="7"/>
  <c r="L156" i="7"/>
  <c r="I156" i="7"/>
  <c r="M155" i="7"/>
  <c r="N155" i="7" s="1"/>
  <c r="L155" i="7"/>
  <c r="I155" i="7"/>
  <c r="M151" i="7"/>
  <c r="L151" i="7"/>
  <c r="I151" i="7"/>
  <c r="M150" i="7"/>
  <c r="L150" i="7"/>
  <c r="I150" i="7"/>
  <c r="M149" i="7"/>
  <c r="N149" i="7" s="1"/>
  <c r="L149" i="7"/>
  <c r="I149" i="7"/>
  <c r="M145" i="7"/>
  <c r="L145" i="7"/>
  <c r="I145" i="7"/>
  <c r="M144" i="7"/>
  <c r="L144" i="7"/>
  <c r="I144" i="7"/>
  <c r="M143" i="7"/>
  <c r="N143" i="7" s="1"/>
  <c r="L143" i="7"/>
  <c r="I143" i="7"/>
  <c r="M133" i="7"/>
  <c r="L133" i="7"/>
  <c r="I133" i="7"/>
  <c r="M132" i="7"/>
  <c r="L132" i="7"/>
  <c r="I132" i="7"/>
  <c r="M131" i="7"/>
  <c r="L131" i="7"/>
  <c r="I131" i="7"/>
  <c r="M127" i="7"/>
  <c r="L127" i="7"/>
  <c r="I127" i="7"/>
  <c r="M126" i="7"/>
  <c r="L126" i="7"/>
  <c r="I126" i="7"/>
  <c r="M125" i="7"/>
  <c r="N125" i="7" s="1"/>
  <c r="L125" i="7"/>
  <c r="I125" i="7"/>
  <c r="M121" i="7"/>
  <c r="L121" i="7"/>
  <c r="I121" i="7"/>
  <c r="M120" i="7"/>
  <c r="L120" i="7"/>
  <c r="I120" i="7"/>
  <c r="M119" i="7"/>
  <c r="L119" i="7"/>
  <c r="I119" i="7"/>
  <c r="M115" i="7"/>
  <c r="L115" i="7"/>
  <c r="I115" i="7"/>
  <c r="M114" i="7"/>
  <c r="L114" i="7"/>
  <c r="I114" i="7"/>
  <c r="M113" i="7"/>
  <c r="N113" i="7" s="1"/>
  <c r="L113" i="7"/>
  <c r="I113" i="7"/>
  <c r="M139" i="7"/>
  <c r="L139" i="7"/>
  <c r="I139" i="7"/>
  <c r="M138" i="7"/>
  <c r="L138" i="7"/>
  <c r="I138" i="7"/>
  <c r="M137" i="7"/>
  <c r="L137" i="7"/>
  <c r="I137" i="7"/>
  <c r="M109" i="7"/>
  <c r="L109" i="7"/>
  <c r="I109" i="7"/>
  <c r="M108" i="7"/>
  <c r="L108" i="7"/>
  <c r="I108" i="7"/>
  <c r="M107" i="7"/>
  <c r="N107" i="7" s="1"/>
  <c r="L107" i="7"/>
  <c r="I107" i="7"/>
  <c r="M40" i="7"/>
  <c r="L40" i="7"/>
  <c r="I40" i="7"/>
  <c r="M39" i="7"/>
  <c r="L39" i="7"/>
  <c r="I39" i="7"/>
  <c r="M38" i="7"/>
  <c r="N38" i="7" s="1"/>
  <c r="L38" i="7"/>
  <c r="I38" i="7"/>
  <c r="L61" i="7"/>
  <c r="M61" i="7"/>
  <c r="I61" i="7"/>
  <c r="M60" i="7"/>
  <c r="L60" i="7"/>
  <c r="I60" i="7"/>
  <c r="M59" i="7"/>
  <c r="L59" i="7"/>
  <c r="I59" i="7"/>
  <c r="N154" i="7" l="1"/>
  <c r="N58" i="7"/>
  <c r="N15" i="7"/>
  <c r="N49" i="7"/>
  <c r="N132" i="7"/>
  <c r="N45" i="7"/>
  <c r="N9" i="7"/>
  <c r="N18" i="7"/>
  <c r="N76" i="7"/>
  <c r="N103" i="7"/>
  <c r="N124" i="7"/>
  <c r="N88" i="7"/>
  <c r="N145" i="7"/>
  <c r="N136" i="7"/>
  <c r="N130" i="7"/>
  <c r="N139" i="7"/>
  <c r="N126" i="7"/>
  <c r="N67" i="7"/>
  <c r="N12" i="7"/>
  <c r="N16" i="7"/>
  <c r="N78" i="7"/>
  <c r="N52" i="7"/>
  <c r="N147" i="7"/>
  <c r="N51" i="7"/>
  <c r="N96" i="7"/>
  <c r="N42" i="7"/>
  <c r="N22" i="7"/>
  <c r="N48" i="7"/>
  <c r="N46" i="7"/>
  <c r="N19" i="7"/>
  <c r="N70" i="7"/>
  <c r="N91" i="7"/>
  <c r="N150" i="7"/>
  <c r="N148" i="7"/>
  <c r="N72" i="7"/>
  <c r="N31" i="7"/>
  <c r="N24" i="7"/>
  <c r="N131" i="7"/>
  <c r="N8" i="7"/>
  <c r="N54" i="7"/>
  <c r="N100" i="7"/>
  <c r="N120" i="7"/>
  <c r="N112" i="7"/>
  <c r="N146" i="7"/>
  <c r="O148" i="7" s="1"/>
  <c r="N21" i="7"/>
  <c r="N75" i="7"/>
  <c r="N64" i="7"/>
  <c r="N82" i="7"/>
  <c r="N94" i="7"/>
  <c r="N133" i="7"/>
  <c r="N106" i="7"/>
  <c r="N118" i="7"/>
  <c r="N141" i="7"/>
  <c r="N43" i="7"/>
  <c r="N28" i="7"/>
  <c r="N10" i="7"/>
  <c r="N63" i="7"/>
  <c r="N55" i="7"/>
  <c r="N85" i="7"/>
  <c r="N93" i="7"/>
  <c r="N97" i="7"/>
  <c r="O97" i="7" s="1"/>
  <c r="N13" i="7"/>
  <c r="N99" i="7"/>
  <c r="N119" i="7"/>
  <c r="N135" i="7"/>
  <c r="O136" i="7" s="1"/>
  <c r="N129" i="7"/>
  <c r="N90" i="7"/>
  <c r="N98" i="7"/>
  <c r="N138" i="7"/>
  <c r="N87" i="7"/>
  <c r="N111" i="7"/>
  <c r="N142" i="7"/>
  <c r="N73" i="7"/>
  <c r="N25" i="7"/>
  <c r="N81" i="7"/>
  <c r="N69" i="7"/>
  <c r="N105" i="7"/>
  <c r="N123" i="7"/>
  <c r="N153" i="7"/>
  <c r="N32" i="7"/>
  <c r="N57" i="7"/>
  <c r="N27" i="7"/>
  <c r="N20" i="7"/>
  <c r="N109" i="7"/>
  <c r="N121" i="7"/>
  <c r="N157" i="7"/>
  <c r="N117" i="7"/>
  <c r="N30" i="7"/>
  <c r="N66" i="7"/>
  <c r="N53" i="7"/>
  <c r="N84" i="7"/>
  <c r="O85" i="7" s="1"/>
  <c r="N102" i="7"/>
  <c r="N108" i="7"/>
  <c r="N137" i="7"/>
  <c r="N144" i="7"/>
  <c r="N127" i="7"/>
  <c r="N39" i="7"/>
  <c r="N40" i="7"/>
  <c r="N114" i="7"/>
  <c r="N115" i="7"/>
  <c r="N151" i="7"/>
  <c r="N156" i="7"/>
  <c r="O145" i="7"/>
  <c r="N60" i="7"/>
  <c r="N61" i="7"/>
  <c r="N59" i="7"/>
  <c r="H45" i="8"/>
  <c r="H41" i="8"/>
  <c r="H37" i="8"/>
  <c r="H33" i="8"/>
  <c r="H29" i="8"/>
  <c r="H25" i="8"/>
  <c r="H21" i="8"/>
  <c r="H17" i="8"/>
  <c r="H13" i="8"/>
  <c r="H9" i="8"/>
  <c r="H5" i="8"/>
  <c r="O19" i="7" l="1"/>
  <c r="O13" i="7"/>
  <c r="P101" i="7"/>
  <c r="P155" i="7"/>
  <c r="P110" i="7"/>
  <c r="O52" i="7"/>
  <c r="O16" i="7"/>
  <c r="O67" i="7"/>
  <c r="O58" i="7"/>
  <c r="O46" i="7"/>
  <c r="P70" i="7"/>
  <c r="O73" i="7"/>
  <c r="P71" i="7"/>
  <c r="P44" i="7"/>
  <c r="P87" i="7"/>
  <c r="P88" i="7"/>
  <c r="P45" i="7"/>
  <c r="P116" i="7"/>
  <c r="P91" i="7"/>
  <c r="P74" i="7"/>
  <c r="P103" i="7"/>
  <c r="P107" i="7"/>
  <c r="P52" i="7"/>
  <c r="P86" i="7"/>
  <c r="P157" i="7"/>
  <c r="P73" i="7"/>
  <c r="P109" i="7"/>
  <c r="P96" i="7"/>
  <c r="P105" i="7"/>
  <c r="P98" i="7"/>
  <c r="P119" i="7"/>
  <c r="P125" i="7"/>
  <c r="P61" i="7"/>
  <c r="P154" i="7"/>
  <c r="P124" i="7"/>
  <c r="P85" i="7"/>
  <c r="O127" i="7"/>
  <c r="O10" i="7"/>
  <c r="P118" i="7"/>
  <c r="P93" i="7"/>
  <c r="P117" i="7"/>
  <c r="O109" i="7"/>
  <c r="P47" i="7"/>
  <c r="O31" i="7"/>
  <c r="P82" i="7"/>
  <c r="P89" i="7"/>
  <c r="P106" i="7"/>
  <c r="O49" i="7"/>
  <c r="O115" i="7"/>
  <c r="O142" i="7"/>
  <c r="P46" i="7"/>
  <c r="P49" i="7"/>
  <c r="P80" i="7"/>
  <c r="P104" i="7"/>
  <c r="O70" i="7"/>
  <c r="O139" i="7"/>
  <c r="O106" i="7"/>
  <c r="P146" i="7"/>
  <c r="P90" i="7"/>
  <c r="P81" i="7"/>
  <c r="P83" i="7"/>
  <c r="P112" i="7"/>
  <c r="P156" i="7"/>
  <c r="P72" i="7"/>
  <c r="P48" i="7"/>
  <c r="P150" i="7"/>
  <c r="P122" i="7"/>
  <c r="P108" i="7"/>
  <c r="P68" i="7"/>
  <c r="P126" i="7"/>
  <c r="O88" i="7"/>
  <c r="P149" i="7"/>
  <c r="P42" i="7"/>
  <c r="P129" i="7"/>
  <c r="O112" i="7"/>
  <c r="P152" i="7"/>
  <c r="O94" i="7"/>
  <c r="P102" i="7"/>
  <c r="P60" i="7"/>
  <c r="P111" i="7"/>
  <c r="P67" i="7"/>
  <c r="P114" i="7"/>
  <c r="P50" i="7"/>
  <c r="P65" i="7"/>
  <c r="P121" i="7"/>
  <c r="O76" i="7"/>
  <c r="P151" i="7"/>
  <c r="P99" i="7"/>
  <c r="P84" i="7"/>
  <c r="P123" i="7"/>
  <c r="P64" i="7"/>
  <c r="O133" i="7"/>
  <c r="P51" i="7"/>
  <c r="P66" i="7"/>
  <c r="O43" i="7"/>
  <c r="P115" i="7"/>
  <c r="P113" i="7"/>
  <c r="P128" i="7"/>
  <c r="O91" i="7"/>
  <c r="P120" i="7"/>
  <c r="P147" i="7"/>
  <c r="P41" i="7"/>
  <c r="O28" i="7"/>
  <c r="P127" i="7"/>
  <c r="O64" i="7"/>
  <c r="P153" i="7"/>
  <c r="O121" i="7"/>
  <c r="P62" i="7"/>
  <c r="P97" i="7"/>
  <c r="O82" i="7"/>
  <c r="O40" i="7"/>
  <c r="P43" i="7"/>
  <c r="P69" i="7"/>
  <c r="O154" i="7"/>
  <c r="P148" i="7"/>
  <c r="P63" i="7"/>
  <c r="O151" i="7"/>
  <c r="O118" i="7"/>
  <c r="P95" i="7"/>
  <c r="O100" i="7"/>
  <c r="O124" i="7"/>
  <c r="P92" i="7"/>
  <c r="P75" i="7"/>
  <c r="O157" i="7"/>
  <c r="O130" i="7"/>
  <c r="P76" i="7"/>
  <c r="P94" i="7"/>
  <c r="P100" i="7"/>
  <c r="P59" i="7"/>
  <c r="P130" i="7"/>
  <c r="O55" i="7"/>
  <c r="O103" i="7"/>
  <c r="O61" i="7"/>
  <c r="P13" i="7"/>
  <c r="I35" i="7" l="1"/>
  <c r="I36" i="7"/>
  <c r="I37" i="7"/>
  <c r="H3" i="8" l="1"/>
  <c r="H36" i="8"/>
  <c r="H31" i="8"/>
  <c r="H8" i="8"/>
  <c r="H42" i="8"/>
  <c r="H26" i="8"/>
  <c r="M37" i="7"/>
  <c r="N34" i="7" s="1"/>
  <c r="O22" i="7" s="1"/>
  <c r="M36" i="7"/>
  <c r="N33" i="7" s="1"/>
  <c r="M35" i="7"/>
  <c r="L37" i="7"/>
  <c r="L36" i="7"/>
  <c r="L35" i="7"/>
  <c r="N35" i="7" l="1"/>
  <c r="N79" i="7"/>
  <c r="H10" i="8"/>
  <c r="N36" i="7"/>
  <c r="H23" i="8"/>
  <c r="N37" i="7"/>
  <c r="H28" i="8"/>
  <c r="H44" i="8"/>
  <c r="H34" i="8"/>
  <c r="H18" i="8"/>
  <c r="H39" i="8"/>
  <c r="H6" i="8"/>
  <c r="H30" i="8"/>
  <c r="H2" i="8"/>
  <c r="H35" i="8"/>
  <c r="H40" i="8"/>
  <c r="H7" i="8"/>
  <c r="H22" i="8"/>
  <c r="H27" i="8"/>
  <c r="H43" i="8"/>
  <c r="H32" i="8"/>
  <c r="H38" i="8"/>
  <c r="H14" i="8"/>
  <c r="P35" i="7" l="1"/>
  <c r="P37" i="7"/>
  <c r="P36" i="7"/>
  <c r="P140" i="7"/>
  <c r="P142" i="7"/>
  <c r="P141" i="7"/>
  <c r="P137" i="7"/>
  <c r="P138" i="7"/>
  <c r="P139" i="7"/>
  <c r="O25" i="7"/>
  <c r="O34" i="7"/>
  <c r="P39" i="7"/>
  <c r="P38" i="7"/>
  <c r="P40" i="7"/>
  <c r="P14" i="7"/>
  <c r="P15" i="7"/>
  <c r="P16" i="7"/>
  <c r="P28" i="7"/>
  <c r="P27" i="7"/>
  <c r="P26" i="7"/>
  <c r="P23" i="7"/>
  <c r="P25" i="7"/>
  <c r="P24" i="7"/>
  <c r="P144" i="7"/>
  <c r="P145" i="7"/>
  <c r="P143" i="7"/>
  <c r="P20" i="7"/>
  <c r="P22" i="7"/>
  <c r="P21" i="7"/>
  <c r="P79" i="7"/>
  <c r="P78" i="7"/>
  <c r="P77" i="7"/>
  <c r="J77" i="7" s="1"/>
  <c r="P31" i="7"/>
  <c r="P30" i="7"/>
  <c r="P29" i="7"/>
  <c r="P32" i="7"/>
  <c r="P34" i="7"/>
  <c r="P33" i="7"/>
  <c r="P133" i="7"/>
  <c r="P131" i="7"/>
  <c r="P132" i="7"/>
  <c r="P136" i="7"/>
  <c r="P135" i="7"/>
  <c r="P134" i="7"/>
  <c r="H11" i="8"/>
  <c r="O79" i="7"/>
  <c r="H12" i="8"/>
  <c r="P55" i="7"/>
  <c r="P53" i="7"/>
  <c r="P54" i="7"/>
  <c r="P58" i="7"/>
  <c r="P56" i="7"/>
  <c r="P57" i="7"/>
  <c r="P17" i="7"/>
  <c r="P18" i="7"/>
  <c r="P19" i="7"/>
  <c r="H24" i="8"/>
  <c r="O37" i="7"/>
  <c r="P10" i="7"/>
  <c r="P11" i="7"/>
  <c r="P12" i="7"/>
  <c r="H19" i="8"/>
  <c r="H20" i="8"/>
  <c r="H16" i="8"/>
  <c r="H15" i="8"/>
  <c r="H4" i="8"/>
  <c r="P8" i="7"/>
  <c r="P9" i="7"/>
  <c r="J157" i="7" l="1"/>
  <c r="J156" i="7"/>
  <c r="J155" i="7"/>
  <c r="Q22" i="7"/>
  <c r="Q67" i="7"/>
  <c r="Q88" i="7"/>
  <c r="Q151" i="7"/>
  <c r="Q55" i="7"/>
  <c r="Q40" i="7"/>
  <c r="Q100" i="7"/>
  <c r="Q130" i="7"/>
  <c r="Q34" i="7"/>
  <c r="Q52" i="7"/>
  <c r="Q94" i="7"/>
  <c r="Q154" i="7"/>
  <c r="J98" i="7"/>
  <c r="J94" i="7"/>
  <c r="J91" i="7"/>
  <c r="J68" i="7"/>
  <c r="J90" i="7"/>
  <c r="J85" i="7"/>
  <c r="J64" i="7"/>
  <c r="J76" i="7"/>
  <c r="J62" i="7"/>
  <c r="J49" i="7"/>
  <c r="J50" i="7"/>
  <c r="J79" i="7"/>
  <c r="J8" i="7"/>
  <c r="J48" i="7"/>
  <c r="J12" i="7"/>
  <c r="J28" i="7"/>
  <c r="J66" i="7"/>
  <c r="J41" i="7"/>
  <c r="J56" i="7"/>
  <c r="J29" i="7"/>
  <c r="J71" i="7"/>
  <c r="J142" i="7"/>
  <c r="J147" i="7"/>
  <c r="J141" i="7"/>
  <c r="J130" i="7"/>
  <c r="J117" i="7"/>
  <c r="J110" i="7"/>
  <c r="J104" i="7"/>
  <c r="J150" i="7"/>
  <c r="J131" i="7"/>
  <c r="J125" i="7"/>
  <c r="J120" i="7"/>
  <c r="J115" i="7"/>
  <c r="J108" i="7"/>
  <c r="J145" i="7"/>
  <c r="J121" i="7"/>
  <c r="J138" i="7"/>
  <c r="J40" i="7"/>
  <c r="Q121" i="7"/>
  <c r="Q106" i="7"/>
  <c r="Q37" i="7"/>
  <c r="J100" i="7"/>
  <c r="J83" i="7"/>
  <c r="J84" i="7"/>
  <c r="J10" i="7"/>
  <c r="J46" i="7"/>
  <c r="J26" i="7"/>
  <c r="J24" i="7"/>
  <c r="J148" i="7"/>
  <c r="J140" i="7"/>
  <c r="J106" i="7"/>
  <c r="J144" i="7"/>
  <c r="J137" i="7"/>
  <c r="J39" i="7"/>
  <c r="Q16" i="7"/>
  <c r="Q91" i="7"/>
  <c r="Q43" i="7"/>
  <c r="Q139" i="7"/>
  <c r="J103" i="7"/>
  <c r="Q79" i="7"/>
  <c r="Q49" i="7"/>
  <c r="Q118" i="7"/>
  <c r="Q124" i="7"/>
  <c r="Q58" i="7"/>
  <c r="Q70" i="7"/>
  <c r="Q97" i="7"/>
  <c r="Q148" i="7"/>
  <c r="J92" i="7"/>
  <c r="J95" i="7"/>
  <c r="J55" i="7"/>
  <c r="J69" i="7"/>
  <c r="J88" i="7"/>
  <c r="J87" i="7"/>
  <c r="J53" i="7"/>
  <c r="J63" i="7"/>
  <c r="J17" i="7"/>
  <c r="J78" i="7"/>
  <c r="J44" i="7"/>
  <c r="J51" i="7"/>
  <c r="J13" i="7"/>
  <c r="J20" i="7"/>
  <c r="J27" i="7"/>
  <c r="J25" i="7"/>
  <c r="J43" i="7"/>
  <c r="J57" i="7"/>
  <c r="J31" i="7"/>
  <c r="J32" i="7"/>
  <c r="J152" i="7"/>
  <c r="J153" i="7"/>
  <c r="J118" i="7"/>
  <c r="J123" i="7"/>
  <c r="J134" i="7"/>
  <c r="J111" i="7"/>
  <c r="J105" i="7"/>
  <c r="J149" i="7"/>
  <c r="J132" i="7"/>
  <c r="J109" i="7"/>
  <c r="Q19" i="7"/>
  <c r="Q82" i="7"/>
  <c r="J93" i="7"/>
  <c r="J80" i="7"/>
  <c r="J19" i="7"/>
  <c r="J45" i="7"/>
  <c r="J11" i="7"/>
  <c r="J58" i="7"/>
  <c r="J33" i="7"/>
  <c r="J116" i="7"/>
  <c r="J139" i="7"/>
  <c r="Q31" i="7"/>
  <c r="Q109" i="7"/>
  <c r="Q61" i="7"/>
  <c r="Q133" i="7"/>
  <c r="Q103" i="7"/>
  <c r="Q25" i="7"/>
  <c r="Q76" i="7"/>
  <c r="Q112" i="7"/>
  <c r="Q145" i="7"/>
  <c r="Q115" i="7"/>
  <c r="Q73" i="7"/>
  <c r="Q142" i="7"/>
  <c r="J101" i="7"/>
  <c r="J102" i="7"/>
  <c r="J96" i="7"/>
  <c r="J70" i="7"/>
  <c r="J89" i="7"/>
  <c r="J81" i="7"/>
  <c r="J82" i="7"/>
  <c r="J74" i="7"/>
  <c r="J75" i="7"/>
  <c r="J18" i="7"/>
  <c r="J52" i="7"/>
  <c r="J14" i="7"/>
  <c r="J9" i="7"/>
  <c r="J47" i="7"/>
  <c r="J22" i="7"/>
  <c r="J21" i="7"/>
  <c r="J67" i="7"/>
  <c r="J23" i="7"/>
  <c r="J42" i="7"/>
  <c r="J73" i="7"/>
  <c r="J30" i="7"/>
  <c r="J72" i="7"/>
  <c r="J146" i="7"/>
  <c r="J122" i="7"/>
  <c r="J124" i="7"/>
  <c r="J129" i="7"/>
  <c r="J112" i="7"/>
  <c r="J135" i="7"/>
  <c r="J133" i="7"/>
  <c r="J143" i="7"/>
  <c r="J127" i="7"/>
  <c r="J126" i="7"/>
  <c r="J113" i="7"/>
  <c r="J114" i="7"/>
  <c r="J38" i="7"/>
  <c r="Q46" i="7"/>
  <c r="Q127" i="7"/>
  <c r="Q64" i="7"/>
  <c r="J97" i="7"/>
  <c r="Q28" i="7"/>
  <c r="Q85" i="7"/>
  <c r="Q157" i="7"/>
  <c r="Q136" i="7"/>
  <c r="J99" i="7"/>
  <c r="J86" i="7"/>
  <c r="J54" i="7"/>
  <c r="J16" i="7"/>
  <c r="J15" i="7"/>
  <c r="J65" i="7"/>
  <c r="J34" i="7"/>
  <c r="J154" i="7"/>
  <c r="J128" i="7"/>
  <c r="J136" i="7"/>
  <c r="J151" i="7"/>
  <c r="J119" i="7"/>
  <c r="J107" i="7"/>
  <c r="Q13" i="7"/>
  <c r="J35" i="7"/>
  <c r="J60" i="7"/>
  <c r="J61" i="7"/>
  <c r="J59" i="7"/>
  <c r="J36" i="7"/>
  <c r="J37" i="7"/>
</calcChain>
</file>

<file path=xl/sharedStrings.xml><?xml version="1.0" encoding="utf-8"?>
<sst xmlns="http://schemas.openxmlformats.org/spreadsheetml/2006/main" count="1857" uniqueCount="810">
  <si>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</si>
  <si>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</si>
  <si>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</si>
  <si>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</si>
  <si>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</si>
  <si>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</si>
  <si>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</si>
  <si>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</si>
  <si>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</si>
  <si>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</si>
  <si>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</si>
  <si>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</si>
  <si>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</si>
  <si>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</si>
  <si>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</si>
  <si>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</si>
  <si>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5A</t>
  </si>
  <si>
    <t>5B</t>
  </si>
  <si>
    <t>5C</t>
  </si>
  <si>
    <t>5D</t>
  </si>
  <si>
    <t>6A</t>
  </si>
  <si>
    <t>6B</t>
  </si>
  <si>
    <t>6C</t>
  </si>
  <si>
    <t>6D</t>
  </si>
  <si>
    <t>7A</t>
  </si>
  <si>
    <t>7B</t>
  </si>
  <si>
    <t>7C</t>
  </si>
  <si>
    <t>7D</t>
  </si>
  <si>
    <t>8A</t>
  </si>
  <si>
    <t>8B</t>
  </si>
  <si>
    <t>8C</t>
  </si>
  <si>
    <t>8D</t>
  </si>
  <si>
    <t>9A</t>
  </si>
  <si>
    <t>9B</t>
  </si>
  <si>
    <t>9C</t>
  </si>
  <si>
    <t>9D</t>
  </si>
  <si>
    <t>10A</t>
  </si>
  <si>
    <t>10B</t>
  </si>
  <si>
    <t>10C</t>
  </si>
  <si>
    <t>10D</t>
  </si>
  <si>
    <t>11A</t>
  </si>
  <si>
    <t>11B</t>
  </si>
  <si>
    <t>11C</t>
  </si>
  <si>
    <t>11D</t>
  </si>
  <si>
    <t>TEMPO TOTAL</t>
  </si>
  <si>
    <t>TEMPO INDIVIDUAL</t>
  </si>
  <si>
    <t>BIB</t>
  </si>
  <si>
    <t>ORDEM</t>
  </si>
  <si>
    <t>TEMPO EQUIPA</t>
  </si>
  <si>
    <t>DADOS MYLAPS</t>
  </si>
  <si>
    <t>TEMPO FINAL</t>
  </si>
  <si>
    <t>NOME</t>
  </si>
  <si>
    <t>OCULTAR</t>
  </si>
  <si>
    <t>EQUIPA</t>
  </si>
  <si>
    <t>CF Andorinha</t>
  </si>
  <si>
    <t>AD Galomar</t>
  </si>
  <si>
    <t>Clube Desportivo Escola Santana</t>
  </si>
  <si>
    <t>Alcidio Ferro</t>
  </si>
  <si>
    <t>Magda Dias</t>
  </si>
  <si>
    <t>João Neves</t>
  </si>
  <si>
    <t>Miguel Gouveia</t>
  </si>
  <si>
    <t>Bruna Belo</t>
  </si>
  <si>
    <t>Francisco Belo</t>
  </si>
  <si>
    <t>Diego Cisneros</t>
  </si>
  <si>
    <t>Mariannela Gonçalves</t>
  </si>
  <si>
    <t>Tiago Serrano</t>
  </si>
  <si>
    <t>José Luis Silva</t>
  </si>
  <si>
    <t>Rafael Baroca</t>
  </si>
  <si>
    <t>Vítor Vieira</t>
  </si>
  <si>
    <t>Joana Alves</t>
  </si>
  <si>
    <t>Francisco Correia</t>
  </si>
  <si>
    <t>Gonçalo Figueira</t>
  </si>
  <si>
    <t>Marla Vieira</t>
  </si>
  <si>
    <t>Duarte Andrade</t>
  </si>
  <si>
    <t>Joaquim Fernandes</t>
  </si>
  <si>
    <t>Miguel Freitas</t>
  </si>
  <si>
    <t>Mafalda Viveiros</t>
  </si>
  <si>
    <t>Hugo Pita</t>
  </si>
  <si>
    <t>ACD Jardim da Serra / AD Galomar</t>
  </si>
  <si>
    <t>Holanda / ADRAP</t>
  </si>
  <si>
    <t>GD Corticeiras</t>
  </si>
  <si>
    <t>Ludens Clube Machico</t>
  </si>
  <si>
    <t>Rina Zijgers</t>
  </si>
  <si>
    <t>Mariana Gois</t>
  </si>
  <si>
    <t>Joana Sousa</t>
  </si>
  <si>
    <t>Gabriela Silva</t>
  </si>
  <si>
    <t>Isabel Silva</t>
  </si>
  <si>
    <t>Carolina Gomes</t>
  </si>
  <si>
    <t>Filipa Freitas</t>
  </si>
  <si>
    <t>Vitória Góis</t>
  </si>
  <si>
    <t>Francisca Garcês</t>
  </si>
  <si>
    <t>Andreia Correia</t>
  </si>
  <si>
    <t>Adriana Alves</t>
  </si>
  <si>
    <t>Rodrigo Vieira</t>
  </si>
  <si>
    <t>Aurélio David</t>
  </si>
  <si>
    <t>Francisco Freitas</t>
  </si>
  <si>
    <t>Artur Vieira</t>
  </si>
  <si>
    <t>Pedro Teles</t>
  </si>
  <si>
    <t>Raquel Caires</t>
  </si>
  <si>
    <t>Mónica Dias</t>
  </si>
  <si>
    <t>Rubina Lara</t>
  </si>
  <si>
    <t>Beatriz Henriques</t>
  </si>
  <si>
    <t>Cristina Perestrelo</t>
  </si>
  <si>
    <t>Maria Freitas</t>
  </si>
  <si>
    <t>Pedro Prioste</t>
  </si>
  <si>
    <t>Pos</t>
  </si>
  <si>
    <t>Athlete</t>
  </si>
  <si>
    <t>Category</t>
  </si>
  <si>
    <t>Team</t>
  </si>
  <si>
    <t>Race</t>
  </si>
  <si>
    <t>Gender</t>
  </si>
  <si>
    <t>Bib#</t>
  </si>
  <si>
    <t>Gun Time</t>
  </si>
  <si>
    <t>Total</t>
  </si>
  <si>
    <t>Pace(min/100m)</t>
  </si>
  <si>
    <t>#S</t>
  </si>
  <si>
    <t>T2 - PT SAIDA</t>
  </si>
  <si>
    <t>#T1</t>
  </si>
  <si>
    <t>Speed(km/h)</t>
  </si>
  <si>
    <t>#B</t>
  </si>
  <si>
    <t>AftB</t>
  </si>
  <si>
    <t>#AftB</t>
  </si>
  <si>
    <t>#T2</t>
  </si>
  <si>
    <t>Pace(min/km)</t>
  </si>
  <si>
    <t>#R</t>
  </si>
  <si>
    <t>9</t>
  </si>
  <si>
    <t>Mx</t>
  </si>
  <si>
    <t>Vaga 1 / TRANSIÇAO</t>
  </si>
  <si>
    <t>F</t>
  </si>
  <si>
    <t>6</t>
  </si>
  <si>
    <t>18</t>
  </si>
  <si>
    <t>26</t>
  </si>
  <si>
    <t>8</t>
  </si>
  <si>
    <t>14</t>
  </si>
  <si>
    <t>4:37</t>
  </si>
  <si>
    <t>28</t>
  </si>
  <si>
    <t>20</t>
  </si>
  <si>
    <t>M</t>
  </si>
  <si>
    <t>10:35</t>
  </si>
  <si>
    <t>19</t>
  </si>
  <si>
    <t>0:00:36</t>
  </si>
  <si>
    <t>0:13:33</t>
  </si>
  <si>
    <t>30,08</t>
  </si>
  <si>
    <t>15</t>
  </si>
  <si>
    <t>0:45:54</t>
  </si>
  <si>
    <t>0:00:30</t>
  </si>
  <si>
    <t>23</t>
  </si>
  <si>
    <t>0:05:52</t>
  </si>
  <si>
    <t>4:30</t>
  </si>
  <si>
    <t>32</t>
  </si>
  <si>
    <t>19:16</t>
  </si>
  <si>
    <t>31</t>
  </si>
  <si>
    <t>0:00:43</t>
  </si>
  <si>
    <t>27</t>
  </si>
  <si>
    <t>0:18:22</t>
  </si>
  <si>
    <t>22,21</t>
  </si>
  <si>
    <t>33</t>
  </si>
  <si>
    <t>1:16:52</t>
  </si>
  <si>
    <t>0:00:23</t>
  </si>
  <si>
    <t>7</t>
  </si>
  <si>
    <t>0:07:29</t>
  </si>
  <si>
    <t>5:46</t>
  </si>
  <si>
    <t>11</t>
  </si>
  <si>
    <t>2:02</t>
  </si>
  <si>
    <t>0:00:33</t>
  </si>
  <si>
    <t>17</t>
  </si>
  <si>
    <t>0:16:32</t>
  </si>
  <si>
    <t>24,68</t>
  </si>
  <si>
    <t>0:23:09</t>
  </si>
  <si>
    <t>0:00:21</t>
  </si>
  <si>
    <t>4</t>
  </si>
  <si>
    <t>0:06:21</t>
  </si>
  <si>
    <t>4:53</t>
  </si>
  <si>
    <t>30</t>
  </si>
  <si>
    <t>21</t>
  </si>
  <si>
    <t>11:46</t>
  </si>
  <si>
    <t>0:00:25</t>
  </si>
  <si>
    <t>0:12:04</t>
  </si>
  <si>
    <t>33,81</t>
  </si>
  <si>
    <t>3</t>
  </si>
  <si>
    <t>0:47:47</t>
  </si>
  <si>
    <t>0:00:29</t>
  </si>
  <si>
    <t>0:04:16</t>
  </si>
  <si>
    <t>3:17</t>
  </si>
  <si>
    <t>19:47</t>
  </si>
  <si>
    <t>0:00:47</t>
  </si>
  <si>
    <t>0:15:39</t>
  </si>
  <si>
    <t>26,05</t>
  </si>
  <si>
    <t>1:15:46</t>
  </si>
  <si>
    <t>0:00:37</t>
  </si>
  <si>
    <t>29</t>
  </si>
  <si>
    <t>0:05:16</t>
  </si>
  <si>
    <t>4:03</t>
  </si>
  <si>
    <t>0:04:26</t>
  </si>
  <si>
    <t>1:28</t>
  </si>
  <si>
    <t>0:12:51</t>
  </si>
  <si>
    <t>31,74</t>
  </si>
  <si>
    <t>10</t>
  </si>
  <si>
    <t>0:17:53</t>
  </si>
  <si>
    <t>0:00:24</t>
  </si>
  <si>
    <t>0:04:32</t>
  </si>
  <si>
    <t>3:29</t>
  </si>
  <si>
    <t>9:24</t>
  </si>
  <si>
    <t>0:12:11</t>
  </si>
  <si>
    <t>33,45</t>
  </si>
  <si>
    <t>0:40:59</t>
  </si>
  <si>
    <t>0:00:27</t>
  </si>
  <si>
    <t>16</t>
  </si>
  <si>
    <t>0:04:29</t>
  </si>
  <si>
    <t>3:27</t>
  </si>
  <si>
    <t>5</t>
  </si>
  <si>
    <t>25</t>
  </si>
  <si>
    <t>16:55</t>
  </si>
  <si>
    <t>0:13:34</t>
  </si>
  <si>
    <t>30,07</t>
  </si>
  <si>
    <t>1:04:46</t>
  </si>
  <si>
    <t>0:00:22</t>
  </si>
  <si>
    <t>0:05:42</t>
  </si>
  <si>
    <t>4:23</t>
  </si>
  <si>
    <t>1</t>
  </si>
  <si>
    <t>1:27</t>
  </si>
  <si>
    <t>2</t>
  </si>
  <si>
    <t>0:12:06</t>
  </si>
  <si>
    <t>33,68</t>
  </si>
  <si>
    <t>0:16:51</t>
  </si>
  <si>
    <t>0:04:31</t>
  </si>
  <si>
    <t>3:28</t>
  </si>
  <si>
    <t>12</t>
  </si>
  <si>
    <t>8:37</t>
  </si>
  <si>
    <t>0:11:26</t>
  </si>
  <si>
    <t>35,66</t>
  </si>
  <si>
    <t>0:37:39</t>
  </si>
  <si>
    <t>0:04:03</t>
  </si>
  <si>
    <t>3:07</t>
  </si>
  <si>
    <t>15:31</t>
  </si>
  <si>
    <t>0:12:21</t>
  </si>
  <si>
    <t>33,02</t>
  </si>
  <si>
    <t>0:59:16</t>
  </si>
  <si>
    <t>0:00:31</t>
  </si>
  <si>
    <t>24</t>
  </si>
  <si>
    <t>0:04:55</t>
  </si>
  <si>
    <t>3:47</t>
  </si>
  <si>
    <t>1:59</t>
  </si>
  <si>
    <t>0:00:41</t>
  </si>
  <si>
    <t>0:13:52</t>
  </si>
  <si>
    <t>29,39</t>
  </si>
  <si>
    <t>0:20:32</t>
  </si>
  <si>
    <t>0:00:20</t>
  </si>
  <si>
    <t>0:04:52</t>
  </si>
  <si>
    <t>3:44</t>
  </si>
  <si>
    <t>10:02</t>
  </si>
  <si>
    <t>0:12:09</t>
  </si>
  <si>
    <t>33,53</t>
  </si>
  <si>
    <t>0:42:38</t>
  </si>
  <si>
    <t>22</t>
  </si>
  <si>
    <t>17:38</t>
  </si>
  <si>
    <t>0:00:35</t>
  </si>
  <si>
    <t>0:14:09</t>
  </si>
  <si>
    <t>28,81</t>
  </si>
  <si>
    <t>1:07:38</t>
  </si>
  <si>
    <t>0:00:18</t>
  </si>
  <si>
    <t>0:05:15</t>
  </si>
  <si>
    <t>4:02</t>
  </si>
  <si>
    <t>0:05:27</t>
  </si>
  <si>
    <t>1:49</t>
  </si>
  <si>
    <t>0:14:15</t>
  </si>
  <si>
    <t>28,60</t>
  </si>
  <si>
    <t>0:20:12</t>
  </si>
  <si>
    <t>0:05:10</t>
  </si>
  <si>
    <t>3:58</t>
  </si>
  <si>
    <t>10:57</t>
  </si>
  <si>
    <t>0:00:26</t>
  </si>
  <si>
    <t>0:12:52</t>
  </si>
  <si>
    <t>31,69</t>
  </si>
  <si>
    <t>0:46:11</t>
  </si>
  <si>
    <t>0:04:42</t>
  </si>
  <si>
    <t>3:37</t>
  </si>
  <si>
    <t>18:59</t>
  </si>
  <si>
    <t>0:15:54</t>
  </si>
  <si>
    <t>25,66</t>
  </si>
  <si>
    <t>1:13:16</t>
  </si>
  <si>
    <t>0:00:39</t>
  </si>
  <si>
    <t>0:05:40</t>
  </si>
  <si>
    <t>4:22</t>
  </si>
  <si>
    <t>2:01</t>
  </si>
  <si>
    <t>0:16:11</t>
  </si>
  <si>
    <t>25,19</t>
  </si>
  <si>
    <t>0:22:52</t>
  </si>
  <si>
    <t>0:06:30</t>
  </si>
  <si>
    <t>5:00</t>
  </si>
  <si>
    <t>12:09</t>
  </si>
  <si>
    <t>0:01:14</t>
  </si>
  <si>
    <t>0:14:16</t>
  </si>
  <si>
    <t>28,59</t>
  </si>
  <si>
    <t>0:51:57</t>
  </si>
  <si>
    <t>0:06:27</t>
  </si>
  <si>
    <t>4:57</t>
  </si>
  <si>
    <t>22:19</t>
  </si>
  <si>
    <t>0:00:53</t>
  </si>
  <si>
    <t>0:15:41</t>
  </si>
  <si>
    <t>26,00</t>
  </si>
  <si>
    <t>1:23:30</t>
  </si>
  <si>
    <t>4:11</t>
  </si>
  <si>
    <t>0:05:19</t>
  </si>
  <si>
    <t>1:46</t>
  </si>
  <si>
    <t>0:14:05</t>
  </si>
  <si>
    <t>28,96</t>
  </si>
  <si>
    <t>0:19:49</t>
  </si>
  <si>
    <t>0:05:34</t>
  </si>
  <si>
    <t>4:17</t>
  </si>
  <si>
    <t>10:18</t>
  </si>
  <si>
    <t>0:00:48</t>
  </si>
  <si>
    <t>0:13:59</t>
  </si>
  <si>
    <t>29,17</t>
  </si>
  <si>
    <t>0:45:40</t>
  </si>
  <si>
    <t>0:04:59</t>
  </si>
  <si>
    <t>3:50</t>
  </si>
  <si>
    <t>13</t>
  </si>
  <si>
    <t>19:13</t>
  </si>
  <si>
    <t>0:00:54</t>
  </si>
  <si>
    <t>0:16:20</t>
  </si>
  <si>
    <t>24,96</t>
  </si>
  <si>
    <t>1:14:53</t>
  </si>
  <si>
    <t>0:00:45</t>
  </si>
  <si>
    <t>0:04:46</t>
  </si>
  <si>
    <t>1:35</t>
  </si>
  <si>
    <t>0:13:21</t>
  </si>
  <si>
    <t>30,55</t>
  </si>
  <si>
    <t>0:18:31</t>
  </si>
  <si>
    <t>0:00:32</t>
  </si>
  <si>
    <t>0:06:01</t>
  </si>
  <si>
    <t>9:57</t>
  </si>
  <si>
    <t>0:12:40</t>
  </si>
  <si>
    <t>32,19</t>
  </si>
  <si>
    <t>0:43:06</t>
  </si>
  <si>
    <t>0:04:38</t>
  </si>
  <si>
    <t>3:34</t>
  </si>
  <si>
    <t>17:49</t>
  </si>
  <si>
    <t>0:00:50</t>
  </si>
  <si>
    <t>0:14:57</t>
  </si>
  <si>
    <t>27,28</t>
  </si>
  <si>
    <t>1:09:13</t>
  </si>
  <si>
    <t>4:06</t>
  </si>
  <si>
    <t>1:20</t>
  </si>
  <si>
    <t>0:12:54</t>
  </si>
  <si>
    <t>31,59</t>
  </si>
  <si>
    <t>0:17:24</t>
  </si>
  <si>
    <t>0:05:01</t>
  </si>
  <si>
    <t>3:52</t>
  </si>
  <si>
    <t>8:57</t>
  </si>
  <si>
    <t>0:11:44</t>
  </si>
  <si>
    <t>34,73</t>
  </si>
  <si>
    <t>0:39:05</t>
  </si>
  <si>
    <t>0:04:14</t>
  </si>
  <si>
    <t>3:16</t>
  </si>
  <si>
    <t>16:20</t>
  </si>
  <si>
    <t>0:14:11</t>
  </si>
  <si>
    <t>28,75</t>
  </si>
  <si>
    <t>1:03:34</t>
  </si>
  <si>
    <t>0:05:07</t>
  </si>
  <si>
    <t>3:56</t>
  </si>
  <si>
    <t>1:34</t>
  </si>
  <si>
    <t>0:14:07</t>
  </si>
  <si>
    <t>28,87</t>
  </si>
  <si>
    <t>0:19:18</t>
  </si>
  <si>
    <t>4:31</t>
  </si>
  <si>
    <t>10:06</t>
  </si>
  <si>
    <t>33,55</t>
  </si>
  <si>
    <t>0:43:04</t>
  </si>
  <si>
    <t>0:05:14</t>
  </si>
  <si>
    <t>17:44</t>
  </si>
  <si>
    <t>0:12:55</t>
  </si>
  <si>
    <t>31,58</t>
  </si>
  <si>
    <t>1:06:40</t>
  </si>
  <si>
    <t>0:00:28</t>
  </si>
  <si>
    <t>3:40</t>
  </si>
  <si>
    <t>Vaga 1 / FINAL</t>
  </si>
  <si>
    <t>22:55</t>
  </si>
  <si>
    <t>0:11:16</t>
  </si>
  <si>
    <t>36,18</t>
  </si>
  <si>
    <t>1:20:25</t>
  </si>
  <si>
    <t>0:04:21</t>
  </si>
  <si>
    <t>3:21</t>
  </si>
  <si>
    <t>24:28</t>
  </si>
  <si>
    <t>0:11:13</t>
  </si>
  <si>
    <t>36,34</t>
  </si>
  <si>
    <t>1:25:02</t>
  </si>
  <si>
    <t>3:25</t>
  </si>
  <si>
    <t>24:47</t>
  </si>
  <si>
    <t>0:11:51</t>
  </si>
  <si>
    <t>34,42</t>
  </si>
  <si>
    <t>1:26:42</t>
  </si>
  <si>
    <t>0:04:40</t>
  </si>
  <si>
    <t>3:36</t>
  </si>
  <si>
    <t>25:53</t>
  </si>
  <si>
    <t>0:12:01</t>
  </si>
  <si>
    <t>33,93</t>
  </si>
  <si>
    <t>1:30:06</t>
  </si>
  <si>
    <t>0:04:02</t>
  </si>
  <si>
    <t>3:06</t>
  </si>
  <si>
    <t>26:43</t>
  </si>
  <si>
    <t>1:32:44</t>
  </si>
  <si>
    <t>26:09</t>
  </si>
  <si>
    <t>0:13:27</t>
  </si>
  <si>
    <t>30,32</t>
  </si>
  <si>
    <t>1:32:20</t>
  </si>
  <si>
    <t>0:05:00</t>
  </si>
  <si>
    <t>3:51</t>
  </si>
  <si>
    <t>28:31</t>
  </si>
  <si>
    <t>0:12:29</t>
  </si>
  <si>
    <t>32,64</t>
  </si>
  <si>
    <t>1:38:25</t>
  </si>
  <si>
    <t>29:06</t>
  </si>
  <si>
    <t>0:11:36</t>
  </si>
  <si>
    <t>35,12</t>
  </si>
  <si>
    <t>1:39:19</t>
  </si>
  <si>
    <t>0:04:33</t>
  </si>
  <si>
    <t>3:30</t>
  </si>
  <si>
    <t>28:52</t>
  </si>
  <si>
    <t>32,99</t>
  </si>
  <si>
    <t>1:39:23</t>
  </si>
  <si>
    <t>0:04:50</t>
  </si>
  <si>
    <t>3:43</t>
  </si>
  <si>
    <t>30:34</t>
  </si>
  <si>
    <t>0:15:37</t>
  </si>
  <si>
    <t>26,11</t>
  </si>
  <si>
    <t>1:47:56</t>
  </si>
  <si>
    <t>0:05:29</t>
  </si>
  <si>
    <t>4:13</t>
  </si>
  <si>
    <t>31:52</t>
  </si>
  <si>
    <t>0:00:38</t>
  </si>
  <si>
    <t>0:13:54</t>
  </si>
  <si>
    <t>29,34</t>
  </si>
  <si>
    <t>1:50:07</t>
  </si>
  <si>
    <t>0:00:34</t>
  </si>
  <si>
    <t>0:05:21</t>
  </si>
  <si>
    <t>4:07</t>
  </si>
  <si>
    <t xml:space="preserve">DIFª </t>
  </si>
  <si>
    <t>12A</t>
  </si>
  <si>
    <t>12B</t>
  </si>
  <si>
    <t>12C</t>
  </si>
  <si>
    <t>14A</t>
  </si>
  <si>
    <t>14B</t>
  </si>
  <si>
    <t>14C</t>
  </si>
  <si>
    <t>15A</t>
  </si>
  <si>
    <t>15B</t>
  </si>
  <si>
    <t>15C</t>
  </si>
  <si>
    <t>16A</t>
  </si>
  <si>
    <t>16B</t>
  </si>
  <si>
    <t>16C</t>
  </si>
  <si>
    <t>17A</t>
  </si>
  <si>
    <t>17B</t>
  </si>
  <si>
    <t>17C</t>
  </si>
  <si>
    <t>18A</t>
  </si>
  <si>
    <t>18B</t>
  </si>
  <si>
    <t>18C</t>
  </si>
  <si>
    <t>19A</t>
  </si>
  <si>
    <t>19B</t>
  </si>
  <si>
    <t>19C</t>
  </si>
  <si>
    <t>20A</t>
  </si>
  <si>
    <t>20B</t>
  </si>
  <si>
    <t>20C</t>
  </si>
  <si>
    <t>21A</t>
  </si>
  <si>
    <t>21B</t>
  </si>
  <si>
    <t>21C</t>
  </si>
  <si>
    <t>22A</t>
  </si>
  <si>
    <t>22B</t>
  </si>
  <si>
    <t>22C</t>
  </si>
  <si>
    <t>23A</t>
  </si>
  <si>
    <t>23B</t>
  </si>
  <si>
    <t>23C</t>
  </si>
  <si>
    <t>24A</t>
  </si>
  <si>
    <t>24B</t>
  </si>
  <si>
    <t>24C</t>
  </si>
  <si>
    <t>25A</t>
  </si>
  <si>
    <t>25B</t>
  </si>
  <si>
    <t>25C</t>
  </si>
  <si>
    <t>26A</t>
  </si>
  <si>
    <t>26B</t>
  </si>
  <si>
    <t>26C</t>
  </si>
  <si>
    <t xml:space="preserve">Licença </t>
  </si>
  <si>
    <t>Nº de Chip</t>
  </si>
  <si>
    <t>Dorsal</t>
  </si>
  <si>
    <t>Nome</t>
  </si>
  <si>
    <t>Primeiro Nome</t>
  </si>
  <si>
    <t>Último Nome</t>
  </si>
  <si>
    <t>SEXO</t>
  </si>
  <si>
    <t>Categoria</t>
  </si>
  <si>
    <t>Clube</t>
  </si>
  <si>
    <t>NL</t>
  </si>
  <si>
    <t>RACE</t>
  </si>
  <si>
    <t>ELEMENTOS DA EQUIPA</t>
  </si>
  <si>
    <t>DORSAL EQUIPA</t>
  </si>
  <si>
    <t>8AHX0C2</t>
  </si>
  <si>
    <t>Alcidio</t>
  </si>
  <si>
    <t>Ferro</t>
  </si>
  <si>
    <t>EST M</t>
  </si>
  <si>
    <t>Clube Desportivo Escola Santana - Hugo Pita Portas &amp; Automatismos</t>
  </si>
  <si>
    <t>Estafetas INTERMÉDIAS</t>
  </si>
  <si>
    <t>Alcidio Ferro / Hugo Pita / Pedro Teles</t>
  </si>
  <si>
    <t>1A / 1B / 1C</t>
  </si>
  <si>
    <t>3DNYZTH</t>
  </si>
  <si>
    <t>Hugo</t>
  </si>
  <si>
    <t>Pita</t>
  </si>
  <si>
    <t>8KH20R1</t>
  </si>
  <si>
    <t>Pedro</t>
  </si>
  <si>
    <t>Teles</t>
  </si>
  <si>
    <t>Estafetas FINAL</t>
  </si>
  <si>
    <t>6EN5W3C</t>
  </si>
  <si>
    <t>Fábio Pequeneza</t>
  </si>
  <si>
    <t>Fábio</t>
  </si>
  <si>
    <t>Pequeneza</t>
  </si>
  <si>
    <t>Fábio Pequeneza / António Oliveira / Duarte Câmara</t>
  </si>
  <si>
    <t>2A / 2B / 2C</t>
  </si>
  <si>
    <t>8RM7P85</t>
  </si>
  <si>
    <t>António Oliveira</t>
  </si>
  <si>
    <t>António</t>
  </si>
  <si>
    <t>Oliveira</t>
  </si>
  <si>
    <t>8KH5HFD</t>
  </si>
  <si>
    <t>Duarte Câmara</t>
  </si>
  <si>
    <t>Duarte</t>
  </si>
  <si>
    <t>Câmara</t>
  </si>
  <si>
    <t>4FN7CWX</t>
  </si>
  <si>
    <t>Ivan Correia</t>
  </si>
  <si>
    <t>Ivan</t>
  </si>
  <si>
    <t>Correia</t>
  </si>
  <si>
    <t>Ivan Correia / Luís Mendes / Nuno Figueira</t>
  </si>
  <si>
    <t>3A / 3B / 3C</t>
  </si>
  <si>
    <t>3THFZ0A</t>
  </si>
  <si>
    <t>Luís Mendes</t>
  </si>
  <si>
    <t>Luís</t>
  </si>
  <si>
    <t>Mendes</t>
  </si>
  <si>
    <t>4NHB9E8</t>
  </si>
  <si>
    <t>Nuno Figueira</t>
  </si>
  <si>
    <t>Nuno</t>
  </si>
  <si>
    <t>Figueira</t>
  </si>
  <si>
    <t>1XH587W</t>
  </si>
  <si>
    <t>Óscar Góis</t>
  </si>
  <si>
    <t>Óscar</t>
  </si>
  <si>
    <t>Góis</t>
  </si>
  <si>
    <t>G.D. Corticeiras</t>
  </si>
  <si>
    <t>Óscar Góis / Aurélio Davide / Tiago Boulhosa</t>
  </si>
  <si>
    <t>4A / 4B / 4C</t>
  </si>
  <si>
    <t>1FNSBHV</t>
  </si>
  <si>
    <t>Aurélio Davide</t>
  </si>
  <si>
    <t>Aurélio</t>
  </si>
  <si>
    <t>Davide</t>
  </si>
  <si>
    <t>8WHKH35</t>
  </si>
  <si>
    <t>Tiago Boulhosa</t>
  </si>
  <si>
    <t>Tiago</t>
  </si>
  <si>
    <t>Boulhosa</t>
  </si>
  <si>
    <t>6SH4MZC</t>
  </si>
  <si>
    <t>Gonçalo</t>
  </si>
  <si>
    <t>G.D. Corticeiras / AD Galomar</t>
  </si>
  <si>
    <t>Gonçalo Figueira / Miguel Freitas / Francisco Correia</t>
  </si>
  <si>
    <t>5A / 5B / 5C</t>
  </si>
  <si>
    <t>6TNM2MT</t>
  </si>
  <si>
    <t>Miguel</t>
  </si>
  <si>
    <t>Freitas</t>
  </si>
  <si>
    <t>1NN9VPC</t>
  </si>
  <si>
    <t>Francisco</t>
  </si>
  <si>
    <t>6SHC1A1</t>
  </si>
  <si>
    <t>André Ferreira</t>
  </si>
  <si>
    <t>André</t>
  </si>
  <si>
    <t>Ferreira</t>
  </si>
  <si>
    <t>André Ferreira / Duarte Andrade / Rafael Vieira</t>
  </si>
  <si>
    <t>6A / 6B / 6C</t>
  </si>
  <si>
    <t>8AHXNTN</t>
  </si>
  <si>
    <t>Andrade</t>
  </si>
  <si>
    <t>1FNS87D</t>
  </si>
  <si>
    <t>Rafael Vieira</t>
  </si>
  <si>
    <t>Rafael</t>
  </si>
  <si>
    <t>Vieira</t>
  </si>
  <si>
    <t>6TN027E</t>
  </si>
  <si>
    <t>Ricardo Quaresma</t>
  </si>
  <si>
    <t>Ricardo</t>
  </si>
  <si>
    <t>Quaresma</t>
  </si>
  <si>
    <t>Ricardo Quaresma / Eduardo Teles / Joaquim Fernandes</t>
  </si>
  <si>
    <t>7A / 7B / 7C</t>
  </si>
  <si>
    <t>3GN3WNW</t>
  </si>
  <si>
    <t>Eduardo Teles</t>
  </si>
  <si>
    <t>Eduardo</t>
  </si>
  <si>
    <t>DK3P95T</t>
  </si>
  <si>
    <t>Joaquim</t>
  </si>
  <si>
    <t>Fernandes</t>
  </si>
  <si>
    <t>3ZH96VY</t>
  </si>
  <si>
    <t>Fernando Teixeira</t>
  </si>
  <si>
    <t>Fernando</t>
  </si>
  <si>
    <t>Teixeira</t>
  </si>
  <si>
    <t>Fernando Teixeira / Fábio Barros / Joaquim Silva</t>
  </si>
  <si>
    <t>8A / 8B / 8C</t>
  </si>
  <si>
    <t>1FMEKZ8</t>
  </si>
  <si>
    <t>Fábio Barros</t>
  </si>
  <si>
    <t>Barros</t>
  </si>
  <si>
    <t>8MK10AB</t>
  </si>
  <si>
    <t>Joaquim Silva</t>
  </si>
  <si>
    <t>Silva</t>
  </si>
  <si>
    <t>5ENGNZZ</t>
  </si>
  <si>
    <t>Joana</t>
  </si>
  <si>
    <t>Alves</t>
  </si>
  <si>
    <t>EST F</t>
  </si>
  <si>
    <t>Joana Alves / Marla Vieira / Angélika Nimmesgern</t>
  </si>
  <si>
    <t>9A / 9B / 9C</t>
  </si>
  <si>
    <t>4FN0CMP</t>
  </si>
  <si>
    <t>Marla</t>
  </si>
  <si>
    <t>6YMRMKM</t>
  </si>
  <si>
    <t>Angélika Nimmesgern</t>
  </si>
  <si>
    <t>Angélika</t>
  </si>
  <si>
    <t>Nimmesgern</t>
  </si>
  <si>
    <t>8AMB844</t>
  </si>
  <si>
    <t>Silvana Silva</t>
  </si>
  <si>
    <t>Silvana</t>
  </si>
  <si>
    <t>EST MX</t>
  </si>
  <si>
    <t>Silvana Silva / Ana Correia / Nélson Fernandes</t>
  </si>
  <si>
    <t>10A / 10B / 10C</t>
  </si>
  <si>
    <t>4XNKA1N</t>
  </si>
  <si>
    <t>Ana Correia</t>
  </si>
  <si>
    <t>Ana</t>
  </si>
  <si>
    <t>8MMH7TP</t>
  </si>
  <si>
    <t>Nélson Fernandes</t>
  </si>
  <si>
    <t>Nélson</t>
  </si>
  <si>
    <t>6SH4PMM</t>
  </si>
  <si>
    <t>Bernardo Teixeira</t>
  </si>
  <si>
    <t>Bernardo</t>
  </si>
  <si>
    <t>Clube Futebol Andorinha / AQUIMADEIRA-Solutions</t>
  </si>
  <si>
    <t>Bernardo Teixeira / Diego Cisneros / Tiago Serrano</t>
  </si>
  <si>
    <t>11A / 11B / 11C</t>
  </si>
  <si>
    <t>3KK50W2</t>
  </si>
  <si>
    <t>Diego</t>
  </si>
  <si>
    <t>Cisneros</t>
  </si>
  <si>
    <t>1XM540S</t>
  </si>
  <si>
    <t>Serrano</t>
  </si>
  <si>
    <t>4XMKVEV</t>
  </si>
  <si>
    <t>José Silva</t>
  </si>
  <si>
    <t>José</t>
  </si>
  <si>
    <t>José Silva / Christophe Afonso / Mário Baroca</t>
  </si>
  <si>
    <t>12A / 12B / 12C</t>
  </si>
  <si>
    <t>3KHG7KC</t>
  </si>
  <si>
    <t>Christophe Afonso</t>
  </si>
  <si>
    <t>Christophe</t>
  </si>
  <si>
    <t>Afonso</t>
  </si>
  <si>
    <t>3KMWRD9</t>
  </si>
  <si>
    <t>Mário Baroca</t>
  </si>
  <si>
    <t>Mário</t>
  </si>
  <si>
    <t>Baroca</t>
  </si>
  <si>
    <t>8WN4H3Z</t>
  </si>
  <si>
    <t>João Nunes</t>
  </si>
  <si>
    <t>João</t>
  </si>
  <si>
    <t>Nunes</t>
  </si>
  <si>
    <t>João Nunes / Rafael Baroca / João Neves</t>
  </si>
  <si>
    <t>14A / 14B / 14C</t>
  </si>
  <si>
    <t>1FMENS1</t>
  </si>
  <si>
    <t>8RM75RE</t>
  </si>
  <si>
    <t>Neves</t>
  </si>
  <si>
    <t>3ZH924A</t>
  </si>
  <si>
    <t xml:space="preserve">Dino Freitas </t>
  </si>
  <si>
    <t>Dino</t>
  </si>
  <si>
    <t>Dino Freitas  / Abel Kerekes / André Silva</t>
  </si>
  <si>
    <t>15A / 15B / 15C</t>
  </si>
  <si>
    <t>4AND9ZS</t>
  </si>
  <si>
    <t>Abel Kerekes</t>
  </si>
  <si>
    <t>Abel</t>
  </si>
  <si>
    <t>Kerekes</t>
  </si>
  <si>
    <t>3ZKZNWB</t>
  </si>
  <si>
    <t>André Silva</t>
  </si>
  <si>
    <t>5ENF5MF</t>
  </si>
  <si>
    <t>Iolanda Henriques</t>
  </si>
  <si>
    <t>Iolanda</t>
  </si>
  <si>
    <t>Henriques</t>
  </si>
  <si>
    <t>Iolanda Henriques / Carolina Gomes / Filipa Freitas</t>
  </si>
  <si>
    <t>16A / 16B / 16C</t>
  </si>
  <si>
    <t>3KKGT3N</t>
  </si>
  <si>
    <t>Carolina</t>
  </si>
  <si>
    <t>Gomes</t>
  </si>
  <si>
    <t>8WN4P3V</t>
  </si>
  <si>
    <t>Filipa</t>
  </si>
  <si>
    <t>5ENWX73</t>
  </si>
  <si>
    <t>Débora Martins</t>
  </si>
  <si>
    <t>Débora</t>
  </si>
  <si>
    <t>Martins</t>
  </si>
  <si>
    <t>Débora Martins / Natasza SowinsKa / Mariannela Gonçalves</t>
  </si>
  <si>
    <t>17A / 17B / 17C</t>
  </si>
  <si>
    <t>2XNSDZP</t>
  </si>
  <si>
    <t>Natasza SowinsKa</t>
  </si>
  <si>
    <t>Natasza</t>
  </si>
  <si>
    <t>SowinsKa</t>
  </si>
  <si>
    <t>8KH5P8C</t>
  </si>
  <si>
    <t>Mariannela</t>
  </si>
  <si>
    <t>Gonçalves</t>
  </si>
  <si>
    <t>8GHEXWN</t>
  </si>
  <si>
    <t>Belo</t>
  </si>
  <si>
    <t>ADRAP</t>
  </si>
  <si>
    <t>Francisco Belo / Nuno Lourenço / José Vieira</t>
  </si>
  <si>
    <t>18A / 18B / 18C</t>
  </si>
  <si>
    <t>1XKB5CD</t>
  </si>
  <si>
    <t>Nuno Lourenço</t>
  </si>
  <si>
    <t>Lourenço</t>
  </si>
  <si>
    <t>1NHPNMD</t>
  </si>
  <si>
    <t>José Vieira</t>
  </si>
  <si>
    <t>6YNRACC</t>
  </si>
  <si>
    <t xml:space="preserve">Duarte Sanches </t>
  </si>
  <si>
    <t>Sanches</t>
  </si>
  <si>
    <t>CNF</t>
  </si>
  <si>
    <t xml:space="preserve">Duarte Sanches  / Francisco Delgado  / Guilherme Freitas </t>
  </si>
  <si>
    <t>19A / 19B / 19C</t>
  </si>
  <si>
    <t>6YHRNMW</t>
  </si>
  <si>
    <t xml:space="preserve">Francisco Delgado </t>
  </si>
  <si>
    <t>Delgado</t>
  </si>
  <si>
    <t>5EHWS3A</t>
  </si>
  <si>
    <t xml:space="preserve">Guilherme Freitas </t>
  </si>
  <si>
    <t>Guilherme</t>
  </si>
  <si>
    <t>8RMM2G5</t>
  </si>
  <si>
    <t>Pedro Prioste </t>
  </si>
  <si>
    <t>Prioste </t>
  </si>
  <si>
    <t>Ludens Clube de Machico</t>
  </si>
  <si>
    <t>Pedro Prioste  / Ricardo Rosa  / Bruno Freitas </t>
  </si>
  <si>
    <t>20A / 20B / 20C</t>
  </si>
  <si>
    <t>3WK6W8Y</t>
  </si>
  <si>
    <t>Ricardo Rosa </t>
  </si>
  <si>
    <t>Rosa </t>
  </si>
  <si>
    <t>3KHWB8N</t>
  </si>
  <si>
    <t>Bruno Freitas </t>
  </si>
  <si>
    <t>Bruno</t>
  </si>
  <si>
    <t>Freitas </t>
  </si>
  <si>
    <t>3GHSPW4</t>
  </si>
  <si>
    <t>Rúben Mendonça </t>
  </si>
  <si>
    <t>Rúben</t>
  </si>
  <si>
    <t>Mendonça </t>
  </si>
  <si>
    <t>Rúben Mendonça  / Rodrigo Vieira  / Pedro Martins</t>
  </si>
  <si>
    <t>21A / 21B / 21C</t>
  </si>
  <si>
    <t>4NNTHEG</t>
  </si>
  <si>
    <t>Rodrigo Vieira </t>
  </si>
  <si>
    <t>Rodrigo</t>
  </si>
  <si>
    <t>Vieira </t>
  </si>
  <si>
    <t>3KKGTMG</t>
  </si>
  <si>
    <t>Pedro Martins</t>
  </si>
  <si>
    <t>2XN8WEC</t>
  </si>
  <si>
    <t>Daniel Mendonça </t>
  </si>
  <si>
    <t>Daniel</t>
  </si>
  <si>
    <t>Daniel Mendonça  / João Prioste  / Ruben Rodrigues</t>
  </si>
  <si>
    <t>22A / 22B / 22C</t>
  </si>
  <si>
    <t>8AMXD37</t>
  </si>
  <si>
    <t>João Prioste </t>
  </si>
  <si>
    <t>8RNMH3W</t>
  </si>
  <si>
    <t>Ruben Rodrigues</t>
  </si>
  <si>
    <t>Ruben</t>
  </si>
  <si>
    <t>Rodrigues</t>
  </si>
  <si>
    <t>6TMNAGK</t>
  </si>
  <si>
    <t>José Mendonça </t>
  </si>
  <si>
    <t>José Mendonça  / Sandra Teixeira  / Rodolfo Alves </t>
  </si>
  <si>
    <t>23A / 23B / 23C</t>
  </si>
  <si>
    <t>6SH4FNX</t>
  </si>
  <si>
    <t>Sandra Teixeira </t>
  </si>
  <si>
    <t>Sandra</t>
  </si>
  <si>
    <t>Teixeira </t>
  </si>
  <si>
    <t>6YM2W5Y</t>
  </si>
  <si>
    <t>Rodolfo Alves </t>
  </si>
  <si>
    <t>Rodolfo</t>
  </si>
  <si>
    <t>Alves </t>
  </si>
  <si>
    <t>5EMG2YX</t>
  </si>
  <si>
    <t>Carla Neves</t>
  </si>
  <si>
    <t>Carla</t>
  </si>
  <si>
    <t>Carla Neves  / Rubina Lara  / Mariana Góis </t>
  </si>
  <si>
    <t>24A / 24B / 24C</t>
  </si>
  <si>
    <t>8MMV1E6</t>
  </si>
  <si>
    <t>Rubina Lara </t>
  </si>
  <si>
    <t>Rubina</t>
  </si>
  <si>
    <t>Lara </t>
  </si>
  <si>
    <t>1XN5Y15</t>
  </si>
  <si>
    <t>Mariana Góis </t>
  </si>
  <si>
    <t>Mariana</t>
  </si>
  <si>
    <t>Góis </t>
  </si>
  <si>
    <t>6TM792T</t>
  </si>
  <si>
    <t>Frederico Antunes</t>
  </si>
  <si>
    <t>Frederico</t>
  </si>
  <si>
    <t>Antunes</t>
  </si>
  <si>
    <t>Ludens Clube de Machico / AD Galomar</t>
  </si>
  <si>
    <t>Frederico Antunes / Artur Vieira / Frederico Luís</t>
  </si>
  <si>
    <t>25A / 25B / 25C</t>
  </si>
  <si>
    <t>4XK80N9</t>
  </si>
  <si>
    <t>Artur</t>
  </si>
  <si>
    <t>8MK1ZV9</t>
  </si>
  <si>
    <t>Frederico Luís</t>
  </si>
  <si>
    <t>4NNTNC3</t>
  </si>
  <si>
    <t>Isabel</t>
  </si>
  <si>
    <t>Isabel Silva / Nélia Freitas / Mafalda Abreu</t>
  </si>
  <si>
    <t>26A / 26B / 26C</t>
  </si>
  <si>
    <t>8MMEM2B</t>
  </si>
  <si>
    <t>Nélia Freitas</t>
  </si>
  <si>
    <t>Nélia</t>
  </si>
  <si>
    <t>1NM94BA</t>
  </si>
  <si>
    <t>Mafalda Abreu</t>
  </si>
  <si>
    <t>Mafalda</t>
  </si>
  <si>
    <t>Abreu</t>
  </si>
  <si>
    <t>117A</t>
  </si>
  <si>
    <t>117B</t>
  </si>
  <si>
    <t>117C</t>
  </si>
  <si>
    <t>competição F/M/MX</t>
  </si>
  <si>
    <t>S</t>
  </si>
  <si>
    <t>ORDEM CRESCENTE</t>
  </si>
  <si>
    <t>Ludens Machico - Hospital Particular da Madeira</t>
  </si>
  <si>
    <t>Grupo Desportivo Corticeiras/G-CET</t>
  </si>
  <si>
    <t>Márcia Caldeira</t>
  </si>
  <si>
    <t>Carlos Nogueira</t>
  </si>
  <si>
    <t>124C</t>
  </si>
  <si>
    <t>Miguel Caires</t>
  </si>
  <si>
    <t>Alícia Freitas</t>
  </si>
  <si>
    <t>Vânia Rodrigues</t>
  </si>
  <si>
    <t>124A</t>
  </si>
  <si>
    <t>124B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</si>
</sst>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21" fontId="0" fillId="0" borderId="3" xfId="0" applyNumberFormat="1" applyBorder="1"/>
    <xf numFmtId="21" fontId="0" fillId="0" borderId="4" xfId="0" applyNumberFormat="1" applyBorder="1"/>
    <xf numFmtId="0" fontId="1" fillId="3" borderId="0" xfId="0" applyFont="1" applyFill="1"/>
    <xf numFmtId="0" fontId="1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0" xfId="0" applyFill="1"/>
    <xf numFmtId="14" fontId="0" fillId="0" borderId="0" xfId="0" applyNumberFormat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21" fontId="0" fillId="0" borderId="7" xfId="0" applyNumberFormat="1" applyBorder="1"/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21" fontId="0" fillId="0" borderId="10" xfId="0" applyNumberFormat="1" applyBorder="1"/>
    <xf numFmtId="0" fontId="0" fillId="0" borderId="11" xfId="0" applyBorder="1"/>
    <xf numFmtId="21" fontId="0" fillId="0" borderId="12" xfId="0" applyNumberFormat="1" applyBorder="1"/>
    <xf numFmtId="21" fontId="0" fillId="0" borderId="13" xfId="0" applyNumberFormat="1" applyBorder="1"/>
    <xf numFmtId="0" fontId="1" fillId="5" borderId="0" xfId="0" applyFont="1" applyFill="1" applyAlignment="1">
      <alignment horizontal="center"/>
    </xf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21" fontId="0" fillId="6" borderId="0" xfId="0" applyNumberFormat="1" applyFill="1"/>
    <xf numFmtId="20" fontId="0" fillId="7" borderId="0" xfId="0" applyNumberFormat="1" applyFill="1"/>
    <xf numFmtId="0" fontId="0" fillId="7" borderId="0" xfId="0" applyFill="1"/>
    <xf numFmtId="0" fontId="0" fillId="8" borderId="0" xfId="0" applyFill="1"/>
    <xf numFmtId="21" fontId="0" fillId="8" borderId="0" xfId="0" applyNumberFormat="1" applyFill="1"/>
    <xf numFmtId="0" fontId="0" fillId="6" borderId="0" xfId="0" applyFill="1"/>
    <xf numFmtId="165" fontId="0" fillId="0" borderId="0" xfId="0" applyNumberFormat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9" borderId="0" xfId="0" applyFill="1"/>
    <xf numFmtId="21" fontId="0" fillId="3" borderId="0" xfId="0" applyNumberFormat="1" applyFill="1"/>
    <xf numFmtId="0" fontId="0" fillId="10" borderId="0" xfId="0" applyFill="1"/>
    <xf numFmtId="0" fontId="1" fillId="4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21" fontId="0" fillId="0" borderId="0" xfId="0" applyNumberForma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247651</xdr:colOff>
      <xdr:row>0</xdr:row>
      <xdr:rowOff>114300</xdr:rowOff>
    </xdr:from>
    <xdr:to>
      <xdr:col>8</xdr:col>
      <xdr:colOff>1466851</xdr:colOff>
      <xdr:row>5</xdr:row>
      <xdr:rowOff>85725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9AFF08C-A654-4979-BA6D-605A4A0A8E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1" y="114300"/>
          <a:ext cx="1219200" cy="923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053D-A878-4B15-A782-0A2FDDA5EBD1}">
  <dimension ref="A2:H207"/>
  <sheetViews>
    <sheetView topLeftCell="A4" workbookViewId="0">
      <selection activeCell="H8" sqref="H8:H13"/>
    </sheetView>
  </sheetViews>
  <sheetFormatPr defaultRowHeight="14.5" x14ac:dyDescent="0.35"/>
  <cols>
    <col min="1" max="1" width="15.1796875" customWidth="1"/>
    <col min="2" max="2" width="18.1796875" bestFit="1" customWidth="1"/>
    <col min="3" max="3" width="20.7265625" bestFit="1" customWidth="1"/>
    <col min="4" max="4" width="62.453125" bestFit="1" customWidth="1"/>
    <col min="5" max="5" width="19.54296875" hidden="1" customWidth="1"/>
  </cols>
  <sheetData>
    <row r="2" spans="1:8" x14ac:dyDescent="0.35">
      <c r="A2" s="1">
        <v>1.7685185185185182E-2</v>
      </c>
    </row>
    <row r="4" spans="1:8" x14ac:dyDescent="0.35">
      <c r="A4" s="6" t="s">
        <v>49</v>
      </c>
    </row>
    <row r="6" spans="1:8" x14ac:dyDescent="0.35">
      <c r="B6" t="s">
        <v>799</v>
      </c>
    </row>
    <row r="7" spans="1:8" x14ac:dyDescent="0.35">
      <c r="A7" s="7" t="s">
        <v>46</v>
      </c>
      <c r="B7" s="42" t="s">
        <v>50</v>
      </c>
      <c r="C7" s="7" t="s">
        <v>51</v>
      </c>
      <c r="D7" s="8" t="s">
        <v>53</v>
      </c>
      <c r="E7" s="8" t="s">
        <v>797</v>
      </c>
      <c r="H7" s="41" t="s">
        <v>798</v>
      </c>
    </row>
    <row r="8" spans="1:8" x14ac:dyDescent="0.35">
      <c r="A8" t="s">
        <v>794</v>
      </c>
      <c r="B8" s="43">
        <v>2.4687499999999998E-2</v>
      </c>
      <c r="C8" t="s">
        <v>519</v>
      </c>
      <c r="D8" t="s">
        <v>56</v>
      </c>
      <c r="H8" t="s">
        <v>794</v>
      </c>
    </row>
    <row r="9" spans="1:8" x14ac:dyDescent="0.35">
      <c r="A9" t="s">
        <v>808</v>
      </c>
      <c r="B9" s="43">
        <v>2.7569444444444448E-2</v>
      </c>
      <c r="C9" t="s">
        <v>805</v>
      </c>
      <c r="D9" t="s">
        <v>800</v>
      </c>
      <c r="H9" t="s">
        <v>795</v>
      </c>
    </row>
    <row r="10" spans="1:8" x14ac:dyDescent="0.35">
      <c r="A10" t="s">
        <v>795</v>
      </c>
      <c r="B10" s="43">
        <v>5.1921296296296299E-2</v>
      </c>
      <c r="C10" t="s">
        <v>806</v>
      </c>
      <c r="D10" t="s">
        <v>56</v>
      </c>
      <c r="H10" t="s">
        <v>796</v>
      </c>
    </row>
    <row r="11" spans="1:8" x14ac:dyDescent="0.35">
      <c r="A11" t="s">
        <v>809</v>
      </c>
      <c r="B11" s="43">
        <v>5.8726851851851856E-2</v>
      </c>
      <c r="C11" t="s">
        <v>807</v>
      </c>
      <c r="D11" t="s">
        <v>801</v>
      </c>
      <c r="H11" t="s">
        <v>808</v>
      </c>
    </row>
    <row r="12" spans="1:8" x14ac:dyDescent="0.35">
      <c r="A12" t="s">
        <v>796</v>
      </c>
      <c r="B12" s="43">
        <v>8.4039351851851851E-2</v>
      </c>
      <c r="C12" t="s">
        <v>802</v>
      </c>
      <c r="D12" t="s">
        <v>56</v>
      </c>
      <c r="H12" t="s">
        <v>809</v>
      </c>
    </row>
    <row r="13" spans="1:8" x14ac:dyDescent="0.35">
      <c r="A13" t="s">
        <v>804</v>
      </c>
      <c r="B13" s="43">
        <v>9.0254629629629643E-2</v>
      </c>
      <c r="C13" t="s">
        <v>803</v>
      </c>
      <c r="D13" t="s">
        <v>800</v>
      </c>
      <c r="H13" t="s">
        <v>804</v>
      </c>
    </row>
    <row r="14" spans="1:8" x14ac:dyDescent="0.35">
      <c r="B14" s="1"/>
    </row>
    <row r="15" spans="1:8" x14ac:dyDescent="0.35">
      <c r="B15" s="1"/>
    </row>
    <row r="16" spans="1:8" x14ac:dyDescent="0.35">
      <c r="B16" s="1"/>
    </row>
    <row r="17" spans="2:7" x14ac:dyDescent="0.35">
      <c r="B17" s="1"/>
    </row>
    <row r="18" spans="2:7" x14ac:dyDescent="0.35">
      <c r="B18" s="1"/>
    </row>
    <row r="19" spans="2:7" x14ac:dyDescent="0.35">
      <c r="B19" s="1"/>
    </row>
    <row r="20" spans="2:7" x14ac:dyDescent="0.35">
      <c r="B20" s="1"/>
    </row>
    <row r="21" spans="2:7" x14ac:dyDescent="0.35">
      <c r="B21" s="1"/>
      <c r="G21" s="1"/>
    </row>
    <row r="22" spans="2:7" x14ac:dyDescent="0.35">
      <c r="B22" s="1"/>
    </row>
    <row r="23" spans="2:7" x14ac:dyDescent="0.35">
      <c r="B23" s="1"/>
    </row>
    <row r="24" spans="2:7" x14ac:dyDescent="0.35">
      <c r="B24" s="1"/>
    </row>
    <row r="25" spans="2:7" x14ac:dyDescent="0.35">
      <c r="B25" s="1"/>
    </row>
    <row r="26" spans="2:7" x14ac:dyDescent="0.35">
      <c r="B26" s="1"/>
    </row>
    <row r="27" spans="2:7" x14ac:dyDescent="0.35">
      <c r="B27" s="1"/>
    </row>
    <row r="28" spans="2:7" x14ac:dyDescent="0.35">
      <c r="B28" s="1"/>
    </row>
    <row r="29" spans="2:7" x14ac:dyDescent="0.35">
      <c r="B29" s="1"/>
    </row>
    <row r="30" spans="2:7" x14ac:dyDescent="0.35">
      <c r="B30" s="1"/>
    </row>
    <row r="31" spans="2:7" x14ac:dyDescent="0.35">
      <c r="B31" s="1"/>
    </row>
    <row r="32" spans="2:7" x14ac:dyDescent="0.35">
      <c r="B32" s="1"/>
    </row>
    <row r="33" spans="2:2" x14ac:dyDescent="0.35">
      <c r="B33" s="1"/>
    </row>
    <row r="34" spans="2:2" x14ac:dyDescent="0.35">
      <c r="B34" s="1"/>
    </row>
    <row r="35" spans="2:2" x14ac:dyDescent="0.35">
      <c r="B35" s="1"/>
    </row>
    <row r="36" spans="2:2" x14ac:dyDescent="0.35">
      <c r="B36" s="1"/>
    </row>
    <row r="37" spans="2:2" x14ac:dyDescent="0.35">
      <c r="B37" s="1"/>
    </row>
    <row r="38" spans="2:2" x14ac:dyDescent="0.35">
      <c r="B38" s="1"/>
    </row>
    <row r="39" spans="2:2" x14ac:dyDescent="0.35">
      <c r="B39" s="1"/>
    </row>
    <row r="40" spans="2:2" x14ac:dyDescent="0.35">
      <c r="B40" s="1"/>
    </row>
    <row r="41" spans="2:2" x14ac:dyDescent="0.35">
      <c r="B41" s="1"/>
    </row>
    <row r="42" spans="2:2" x14ac:dyDescent="0.35">
      <c r="B42" s="1"/>
    </row>
    <row r="43" spans="2:2" x14ac:dyDescent="0.35">
      <c r="B43" s="1"/>
    </row>
    <row r="44" spans="2:2" x14ac:dyDescent="0.35">
      <c r="B44" s="1"/>
    </row>
    <row r="45" spans="2:2" x14ac:dyDescent="0.35">
      <c r="B45" s="1"/>
    </row>
    <row r="46" spans="2:2" x14ac:dyDescent="0.35">
      <c r="B46" s="1"/>
    </row>
    <row r="47" spans="2:2" x14ac:dyDescent="0.35">
      <c r="B47" s="1"/>
    </row>
    <row r="48" spans="2:2" x14ac:dyDescent="0.35">
      <c r="B48" s="1"/>
    </row>
    <row r="49" spans="2:2" x14ac:dyDescent="0.35">
      <c r="B49" s="1"/>
    </row>
    <row r="50" spans="2:2" x14ac:dyDescent="0.35">
      <c r="B50" s="1"/>
    </row>
    <row r="51" spans="2:2" x14ac:dyDescent="0.35">
      <c r="B51" s="1"/>
    </row>
    <row r="52" spans="2:2" x14ac:dyDescent="0.35">
      <c r="B52" s="1"/>
    </row>
    <row r="53" spans="2:2" x14ac:dyDescent="0.35">
      <c r="B53" s="1"/>
    </row>
    <row r="54" spans="2:2" x14ac:dyDescent="0.35">
      <c r="B54" s="1"/>
    </row>
    <row r="55" spans="2:2" x14ac:dyDescent="0.35">
      <c r="B55" s="1"/>
    </row>
    <row r="56" spans="2:2" x14ac:dyDescent="0.35">
      <c r="B56" s="1"/>
    </row>
    <row r="57" spans="2:2" x14ac:dyDescent="0.35">
      <c r="B57" s="1"/>
    </row>
    <row r="58" spans="2:2" x14ac:dyDescent="0.35">
      <c r="B58" s="1"/>
    </row>
    <row r="59" spans="2:2" x14ac:dyDescent="0.35">
      <c r="B59" s="1"/>
    </row>
    <row r="60" spans="2:2" x14ac:dyDescent="0.35">
      <c r="B60" s="1"/>
    </row>
    <row r="61" spans="2:2" x14ac:dyDescent="0.35">
      <c r="B61" s="1"/>
    </row>
    <row r="62" spans="2:2" x14ac:dyDescent="0.35">
      <c r="B62" s="1"/>
    </row>
    <row r="64" spans="2:2" x14ac:dyDescent="0.35">
      <c r="B64" s="1"/>
    </row>
    <row r="65" spans="2:2" x14ac:dyDescent="0.35">
      <c r="B65" s="1"/>
    </row>
    <row r="66" spans="2:2" x14ac:dyDescent="0.35">
      <c r="B66" s="1"/>
    </row>
    <row r="67" spans="2:2" x14ac:dyDescent="0.35">
      <c r="B67" s="1"/>
    </row>
    <row r="68" spans="2:2" x14ac:dyDescent="0.35">
      <c r="B68" s="1"/>
    </row>
    <row r="69" spans="2:2" x14ac:dyDescent="0.35">
      <c r="B69" s="1"/>
    </row>
    <row r="70" spans="2:2" x14ac:dyDescent="0.35">
      <c r="B70" s="1"/>
    </row>
    <row r="71" spans="2:2" x14ac:dyDescent="0.35">
      <c r="B71" s="1"/>
    </row>
    <row r="72" spans="2:2" x14ac:dyDescent="0.35">
      <c r="B72" s="1"/>
    </row>
    <row r="73" spans="2:2" x14ac:dyDescent="0.35">
      <c r="B73" s="1"/>
    </row>
    <row r="74" spans="2:2" x14ac:dyDescent="0.35">
      <c r="B74" s="1"/>
    </row>
    <row r="75" spans="2:2" x14ac:dyDescent="0.35">
      <c r="B75" s="1"/>
    </row>
    <row r="76" spans="2:2" x14ac:dyDescent="0.35">
      <c r="B76" s="1"/>
    </row>
    <row r="77" spans="2:2" x14ac:dyDescent="0.35">
      <c r="B77" s="1"/>
    </row>
    <row r="78" spans="2:2" x14ac:dyDescent="0.35">
      <c r="B78" s="1"/>
    </row>
    <row r="79" spans="2:2" x14ac:dyDescent="0.35">
      <c r="B79" s="1"/>
    </row>
    <row r="80" spans="2:2" x14ac:dyDescent="0.35">
      <c r="B80" s="1"/>
    </row>
    <row r="81" spans="2:2" x14ac:dyDescent="0.35">
      <c r="B81" s="1"/>
    </row>
    <row r="82" spans="2:2" x14ac:dyDescent="0.35">
      <c r="B82" s="1"/>
    </row>
    <row r="83" spans="2:2" x14ac:dyDescent="0.35">
      <c r="B83" s="1"/>
    </row>
    <row r="84" spans="2:2" x14ac:dyDescent="0.35">
      <c r="B84" s="1"/>
    </row>
    <row r="85" spans="2:2" x14ac:dyDescent="0.35">
      <c r="B85" s="1"/>
    </row>
    <row r="86" spans="2:2" x14ac:dyDescent="0.35">
      <c r="B86" s="1"/>
    </row>
    <row r="87" spans="2:2" x14ac:dyDescent="0.35">
      <c r="B87" s="1"/>
    </row>
    <row r="88" spans="2:2" x14ac:dyDescent="0.35">
      <c r="B88" s="1"/>
    </row>
    <row r="89" spans="2:2" x14ac:dyDescent="0.35">
      <c r="B89" s="1"/>
    </row>
    <row r="90" spans="2:2" x14ac:dyDescent="0.35">
      <c r="B90" s="1"/>
    </row>
    <row r="91" spans="2:2" x14ac:dyDescent="0.35">
      <c r="B91" s="1"/>
    </row>
    <row r="92" spans="2:2" x14ac:dyDescent="0.35">
      <c r="B92" s="1"/>
    </row>
    <row r="93" spans="2:2" x14ac:dyDescent="0.35">
      <c r="B93" s="1"/>
    </row>
    <row r="94" spans="2:2" x14ac:dyDescent="0.35">
      <c r="B94" s="1"/>
    </row>
    <row r="95" spans="2:2" x14ac:dyDescent="0.35">
      <c r="B95" s="1"/>
    </row>
    <row r="96" spans="2:2" x14ac:dyDescent="0.35">
      <c r="B96" s="1"/>
    </row>
    <row r="97" spans="2:2" x14ac:dyDescent="0.35">
      <c r="B97" s="1"/>
    </row>
    <row r="98" spans="2:2" x14ac:dyDescent="0.35">
      <c r="B98" s="1"/>
    </row>
    <row r="99" spans="2:2" x14ac:dyDescent="0.35">
      <c r="B99" s="1"/>
    </row>
    <row r="100" spans="2:2" x14ac:dyDescent="0.35">
      <c r="B100" s="1"/>
    </row>
    <row r="101" spans="2:2" x14ac:dyDescent="0.35">
      <c r="B101" s="1"/>
    </row>
    <row r="102" spans="2:2" x14ac:dyDescent="0.35">
      <c r="B102" s="1"/>
    </row>
    <row r="103" spans="2:2" x14ac:dyDescent="0.35">
      <c r="B103" s="1"/>
    </row>
    <row r="104" spans="2:2" x14ac:dyDescent="0.35">
      <c r="B104" s="1"/>
    </row>
    <row r="105" spans="2:2" x14ac:dyDescent="0.35">
      <c r="B105" s="1"/>
    </row>
    <row r="106" spans="2:2" x14ac:dyDescent="0.35">
      <c r="B106" s="1"/>
    </row>
    <row r="107" spans="2:2" x14ac:dyDescent="0.35">
      <c r="B107" s="1"/>
    </row>
    <row r="108" spans="2:2" x14ac:dyDescent="0.35">
      <c r="B108" s="1"/>
    </row>
    <row r="109" spans="2:2" x14ac:dyDescent="0.35">
      <c r="B109" s="1"/>
    </row>
    <row r="110" spans="2:2" x14ac:dyDescent="0.35">
      <c r="B110" s="1"/>
    </row>
    <row r="111" spans="2:2" x14ac:dyDescent="0.35">
      <c r="B111" s="1"/>
    </row>
    <row r="112" spans="2:2" x14ac:dyDescent="0.35">
      <c r="B112" s="1"/>
    </row>
    <row r="113" spans="2:2" x14ac:dyDescent="0.35">
      <c r="B113" s="1"/>
    </row>
    <row r="114" spans="2:2" x14ac:dyDescent="0.35">
      <c r="B114" s="1"/>
    </row>
    <row r="115" spans="2:2" x14ac:dyDescent="0.35">
      <c r="B115" s="1"/>
    </row>
    <row r="116" spans="2:2" x14ac:dyDescent="0.35">
      <c r="B116" s="1"/>
    </row>
    <row r="117" spans="2:2" x14ac:dyDescent="0.35">
      <c r="B117" s="1"/>
    </row>
    <row r="118" spans="2:2" x14ac:dyDescent="0.35">
      <c r="B118" s="1"/>
    </row>
    <row r="119" spans="2:2" x14ac:dyDescent="0.35">
      <c r="B119" s="1"/>
    </row>
    <row r="120" spans="2:2" x14ac:dyDescent="0.35">
      <c r="B120" s="1"/>
    </row>
    <row r="121" spans="2:2" x14ac:dyDescent="0.35">
      <c r="B121" s="1"/>
    </row>
    <row r="122" spans="2:2" x14ac:dyDescent="0.35">
      <c r="B122" s="1"/>
    </row>
    <row r="123" spans="2:2" x14ac:dyDescent="0.35">
      <c r="B123" s="1"/>
    </row>
    <row r="124" spans="2:2" x14ac:dyDescent="0.35">
      <c r="B124" s="1"/>
    </row>
    <row r="125" spans="2:2" x14ac:dyDescent="0.35">
      <c r="B125" s="1"/>
    </row>
    <row r="126" spans="2:2" x14ac:dyDescent="0.35">
      <c r="B126" s="1"/>
    </row>
    <row r="127" spans="2:2" x14ac:dyDescent="0.35">
      <c r="B127" s="1"/>
    </row>
    <row r="128" spans="2:2" x14ac:dyDescent="0.35">
      <c r="B128" s="1"/>
    </row>
    <row r="129" spans="2:2" x14ac:dyDescent="0.35">
      <c r="B129" s="1"/>
    </row>
    <row r="130" spans="2:2" x14ac:dyDescent="0.35">
      <c r="B130" s="1"/>
    </row>
    <row r="131" spans="2:2" x14ac:dyDescent="0.35">
      <c r="B131" s="1"/>
    </row>
    <row r="132" spans="2:2" x14ac:dyDescent="0.35">
      <c r="B132" s="1"/>
    </row>
    <row r="133" spans="2:2" x14ac:dyDescent="0.35">
      <c r="B133" s="1"/>
    </row>
    <row r="134" spans="2:2" x14ac:dyDescent="0.35">
      <c r="B134" s="1"/>
    </row>
    <row r="135" spans="2:2" x14ac:dyDescent="0.35">
      <c r="B135" s="1"/>
    </row>
    <row r="136" spans="2:2" x14ac:dyDescent="0.35">
      <c r="B136" s="1"/>
    </row>
    <row r="137" spans="2:2" x14ac:dyDescent="0.35">
      <c r="B137" s="1"/>
    </row>
    <row r="138" spans="2:2" x14ac:dyDescent="0.35">
      <c r="B138" s="1"/>
    </row>
    <row r="139" spans="2:2" x14ac:dyDescent="0.35">
      <c r="B139" s="1"/>
    </row>
    <row r="140" spans="2:2" x14ac:dyDescent="0.35">
      <c r="B140" s="1"/>
    </row>
    <row r="141" spans="2:2" x14ac:dyDescent="0.35">
      <c r="B141" s="1"/>
    </row>
    <row r="142" spans="2:2" x14ac:dyDescent="0.35">
      <c r="B142" s="1"/>
    </row>
    <row r="143" spans="2:2" x14ac:dyDescent="0.35">
      <c r="B143" s="1"/>
    </row>
    <row r="144" spans="2:2" x14ac:dyDescent="0.35">
      <c r="B144" s="1"/>
    </row>
    <row r="145" spans="2:2" x14ac:dyDescent="0.35">
      <c r="B145" s="1"/>
    </row>
    <row r="146" spans="2:2" x14ac:dyDescent="0.35">
      <c r="B146" s="1"/>
    </row>
    <row r="147" spans="2:2" x14ac:dyDescent="0.35">
      <c r="B147" s="1"/>
    </row>
    <row r="148" spans="2:2" x14ac:dyDescent="0.35">
      <c r="B148" s="1"/>
    </row>
    <row r="149" spans="2:2" x14ac:dyDescent="0.35">
      <c r="B149" s="1"/>
    </row>
    <row r="150" spans="2:2" x14ac:dyDescent="0.35">
      <c r="B150" s="1"/>
    </row>
    <row r="151" spans="2:2" x14ac:dyDescent="0.35">
      <c r="B151" s="1"/>
    </row>
    <row r="152" spans="2:2" x14ac:dyDescent="0.35">
      <c r="B152" s="1"/>
    </row>
    <row r="153" spans="2:2" x14ac:dyDescent="0.35">
      <c r="B153" s="1"/>
    </row>
    <row r="154" spans="2:2" x14ac:dyDescent="0.35">
      <c r="B154" s="1"/>
    </row>
    <row r="155" spans="2:2" x14ac:dyDescent="0.35">
      <c r="B155" s="1"/>
    </row>
    <row r="156" spans="2:2" x14ac:dyDescent="0.35">
      <c r="B156" s="1"/>
    </row>
    <row r="157" spans="2:2" x14ac:dyDescent="0.35">
      <c r="B157" s="1"/>
    </row>
    <row r="158" spans="2:2" x14ac:dyDescent="0.35">
      <c r="B158" s="1"/>
    </row>
    <row r="159" spans="2:2" x14ac:dyDescent="0.35">
      <c r="B159" s="1"/>
    </row>
    <row r="160" spans="2:2" x14ac:dyDescent="0.35">
      <c r="B160" s="1"/>
    </row>
    <row r="161" spans="2:2" x14ac:dyDescent="0.35">
      <c r="B161" s="1"/>
    </row>
    <row r="162" spans="2:2" x14ac:dyDescent="0.35">
      <c r="B162" s="1"/>
    </row>
    <row r="163" spans="2:2" x14ac:dyDescent="0.35">
      <c r="B163" s="1"/>
    </row>
    <row r="164" spans="2:2" x14ac:dyDescent="0.35">
      <c r="B164" s="1"/>
    </row>
    <row r="165" spans="2:2" x14ac:dyDescent="0.35">
      <c r="B165" s="1"/>
    </row>
    <row r="166" spans="2:2" x14ac:dyDescent="0.35">
      <c r="B166" s="1"/>
    </row>
    <row r="167" spans="2:2" x14ac:dyDescent="0.35">
      <c r="B167" s="1"/>
    </row>
    <row r="168" spans="2:2" x14ac:dyDescent="0.35">
      <c r="B168" s="1"/>
    </row>
    <row r="169" spans="2:2" x14ac:dyDescent="0.35">
      <c r="B169" s="1"/>
    </row>
    <row r="170" spans="2:2" x14ac:dyDescent="0.35">
      <c r="B170" s="1"/>
    </row>
    <row r="171" spans="2:2" x14ac:dyDescent="0.35">
      <c r="B171" s="1"/>
    </row>
    <row r="172" spans="2:2" x14ac:dyDescent="0.35">
      <c r="B172" s="1"/>
    </row>
    <row r="173" spans="2:2" x14ac:dyDescent="0.35">
      <c r="B173" s="1"/>
    </row>
    <row r="174" spans="2:2" x14ac:dyDescent="0.35">
      <c r="B174" s="1"/>
    </row>
    <row r="175" spans="2:2" x14ac:dyDescent="0.35">
      <c r="B175" s="1"/>
    </row>
    <row r="176" spans="2:2" x14ac:dyDescent="0.35">
      <c r="B176" s="1"/>
    </row>
    <row r="177" spans="2:2" x14ac:dyDescent="0.35">
      <c r="B177" s="1"/>
    </row>
    <row r="178" spans="2:2" x14ac:dyDescent="0.35">
      <c r="B178" s="1"/>
    </row>
    <row r="179" spans="2:2" x14ac:dyDescent="0.35">
      <c r="B179" s="1"/>
    </row>
    <row r="180" spans="2:2" x14ac:dyDescent="0.35">
      <c r="B180" s="1"/>
    </row>
    <row r="181" spans="2:2" x14ac:dyDescent="0.35">
      <c r="B181" s="1"/>
    </row>
    <row r="182" spans="2:2" x14ac:dyDescent="0.35">
      <c r="B182" s="1"/>
    </row>
    <row r="183" spans="2:2" x14ac:dyDescent="0.35">
      <c r="B183" s="1"/>
    </row>
    <row r="184" spans="2:2" x14ac:dyDescent="0.35">
      <c r="B184" s="1"/>
    </row>
    <row r="185" spans="2:2" x14ac:dyDescent="0.35">
      <c r="B185" s="1"/>
    </row>
    <row r="186" spans="2:2" x14ac:dyDescent="0.35">
      <c r="B186" s="1"/>
    </row>
    <row r="187" spans="2:2" x14ac:dyDescent="0.35">
      <c r="B187" s="1"/>
    </row>
    <row r="188" spans="2:2" x14ac:dyDescent="0.35">
      <c r="B188" s="1"/>
    </row>
    <row r="189" spans="2:2" x14ac:dyDescent="0.35">
      <c r="B189" s="1"/>
    </row>
    <row r="190" spans="2:2" x14ac:dyDescent="0.35">
      <c r="B190" s="1"/>
    </row>
    <row r="191" spans="2:2" x14ac:dyDescent="0.35">
      <c r="B191" s="1"/>
    </row>
    <row r="192" spans="2:2" x14ac:dyDescent="0.35">
      <c r="B192" s="1"/>
    </row>
    <row r="193" spans="2:2" x14ac:dyDescent="0.35">
      <c r="B193" s="1"/>
    </row>
    <row r="194" spans="2:2" x14ac:dyDescent="0.35">
      <c r="B194" s="1"/>
    </row>
    <row r="195" spans="2:2" x14ac:dyDescent="0.35">
      <c r="B195" s="1"/>
    </row>
    <row r="196" spans="2:2" x14ac:dyDescent="0.35">
      <c r="B196" s="1"/>
    </row>
    <row r="197" spans="2:2" x14ac:dyDescent="0.35">
      <c r="B197" s="1"/>
    </row>
    <row r="198" spans="2:2" x14ac:dyDescent="0.35">
      <c r="B198" s="1"/>
    </row>
    <row r="199" spans="2:2" x14ac:dyDescent="0.35">
      <c r="B199" s="1"/>
    </row>
    <row r="200" spans="2:2" x14ac:dyDescent="0.35">
      <c r="B200" s="1"/>
    </row>
    <row r="201" spans="2:2" x14ac:dyDescent="0.35">
      <c r="B201" s="1"/>
    </row>
    <row r="202" spans="2:2" x14ac:dyDescent="0.35">
      <c r="B202" s="1"/>
    </row>
    <row r="203" spans="2:2" x14ac:dyDescent="0.35">
      <c r="B203" s="1"/>
    </row>
    <row r="204" spans="2:2" x14ac:dyDescent="0.35">
      <c r="B204" s="1"/>
    </row>
    <row r="205" spans="2:2" x14ac:dyDescent="0.35">
      <c r="B205" s="1"/>
    </row>
    <row r="206" spans="2:2" x14ac:dyDescent="0.35">
      <c r="B206" s="1"/>
    </row>
    <row r="207" spans="2:2" s="10" customFormat="1" x14ac:dyDescent="0.35">
      <c r="B207" s="1"/>
    </row>
  </sheetData>
  <autoFilter ref="A7:D61" xr:uid="{C969053D-A878-4B15-A782-0A2FDDA5EBD1}">
    <sortState xmlns:xlrd2="http://schemas.microsoft.com/office/spreadsheetml/2017/richdata2" ref="A8:D61">
      <sortCondition ref="B7:B61"/>
    </sortState>
  </autoFilter>
  <sortState xmlns:xlrd2="http://schemas.microsoft.com/office/spreadsheetml/2017/richdata2" ref="H8:H13">
    <sortCondition ref="H7:H13"/>
  </sortState>
  <conditionalFormatting sqref="A2">
    <cfRule type="duplicateValues" dxfId="5" priority="1"/>
    <cfRule type="duplicateValues" dxfId="4" priority="2"/>
  </conditionalFormatting>
  <conditionalFormatting sqref="B64:B207 B8:B62">
    <cfRule type="duplicateValues" dxfId="3" priority="5"/>
    <cfRule type="duplicateValues" dxfId="2" priority="6"/>
  </conditionalFormatting>
  <conditionalFormatting sqref="G21"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831A1-29CB-4CE6-8359-53412F326BD7}">
  <dimension ref="E3:H9"/>
  <sheetViews>
    <sheetView workbookViewId="0">
      <selection activeCell="E4" sqref="E4:H9"/>
    </sheetView>
  </sheetViews>
  <sheetFormatPr defaultRowHeight="14.5" x14ac:dyDescent="0.35"/>
  <sheetData>
    <row r="3" spans="5:8" x14ac:dyDescent="0.35">
      <c r="E3" t="s">
        <v>798</v>
      </c>
    </row>
    <row r="4" spans="5:8" x14ac:dyDescent="0.35">
      <c r="E4" t="s">
        <v>794</v>
      </c>
      <c r="F4">
        <v>2.4687499999999998E-2</v>
      </c>
      <c r="G4" t="s">
        <v>519</v>
      </c>
      <c r="H4" t="s">
        <v>56</v>
      </c>
    </row>
    <row r="5" spans="5:8" x14ac:dyDescent="0.35">
      <c r="E5" t="s">
        <v>808</v>
      </c>
      <c r="F5">
        <v>2.7569444444444448E-2</v>
      </c>
      <c r="G5" t="s">
        <v>805</v>
      </c>
      <c r="H5" t="s">
        <v>800</v>
      </c>
    </row>
    <row r="6" spans="5:8" x14ac:dyDescent="0.35">
      <c r="E6" t="s">
        <v>795</v>
      </c>
      <c r="F6">
        <v>5.1921296296296299E-2</v>
      </c>
      <c r="G6" t="s">
        <v>806</v>
      </c>
      <c r="H6" t="s">
        <v>56</v>
      </c>
    </row>
    <row r="7" spans="5:8" x14ac:dyDescent="0.35">
      <c r="E7" t="s">
        <v>809</v>
      </c>
      <c r="F7">
        <v>5.8726851851851856E-2</v>
      </c>
      <c r="G7" t="s">
        <v>807</v>
      </c>
      <c r="H7" t="s">
        <v>801</v>
      </c>
    </row>
    <row r="8" spans="5:8" x14ac:dyDescent="0.35">
      <c r="E8" t="s">
        <v>796</v>
      </c>
      <c r="F8">
        <v>8.4039351851851851E-2</v>
      </c>
      <c r="G8" t="s">
        <v>802</v>
      </c>
      <c r="H8" t="s">
        <v>56</v>
      </c>
    </row>
    <row r="9" spans="5:8" x14ac:dyDescent="0.35">
      <c r="E9" t="s">
        <v>804</v>
      </c>
      <c r="F9">
        <v>9.0254629629629643E-2</v>
      </c>
      <c r="G9" t="s">
        <v>803</v>
      </c>
      <c r="H9" t="s">
        <v>800</v>
      </c>
    </row>
  </sheetData>
  <autoFilter ref="E3:H33" xr:uid="{E99A590D-2030-46D6-A3FD-329B013E61E1}">
    <sortState xmlns:xlrd2="http://schemas.microsoft.com/office/spreadsheetml/2017/richdata2" ref="E4:H33">
      <sortCondition ref="F3:F3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8D8D-2EDF-4621-ACEB-1DFB41338F0A}">
  <sheetPr>
    <pageSetUpPr fitToPage="1"/>
  </sheetPr>
  <dimension ref="G5:Q1048526"/>
  <sheetViews>
    <sheetView tabSelected="1" topLeftCell="H1" workbookViewId="0">
      <selection activeCell="L14" sqref="L14"/>
    </sheetView>
  </sheetViews>
  <sheetFormatPr defaultRowHeight="14.5" x14ac:dyDescent="0.35"/>
  <cols>
    <col min="1" max="6" width="0" hidden="1" customWidth="1"/>
    <col min="7" max="7" width="4.1796875" hidden="1" customWidth="1"/>
    <col min="8" max="8" width="4.26953125" bestFit="1" customWidth="1"/>
    <col min="9" max="9" width="39.7265625" customWidth="1"/>
    <col min="10" max="11" width="18.26953125" customWidth="1"/>
    <col min="12" max="12" width="18.26953125" style="34" customWidth="1"/>
    <col min="13" max="13" width="18.26953125" hidden="1" customWidth="1"/>
    <col min="14" max="14" width="20.7265625" customWidth="1"/>
    <col min="15" max="15" width="18.26953125" customWidth="1"/>
    <col min="16" max="16" width="18.26953125" hidden="1" customWidth="1"/>
    <col min="17" max="17" width="20.1796875" customWidth="1"/>
  </cols>
  <sheetData>
    <row r="5" spans="9:17" x14ac:dyDescent="0.35">
      <c r="L5" s="11"/>
    </row>
    <row r="6" spans="9:17" x14ac:dyDescent="0.35">
      <c r="M6" s="22" t="s">
        <v>52</v>
      </c>
      <c r="P6" s="22" t="s">
        <v>52</v>
      </c>
    </row>
    <row r="7" spans="9:17" x14ac:dyDescent="0.35">
      <c r="I7" s="3" t="s">
        <v>53</v>
      </c>
      <c r="J7" s="3" t="s">
        <v>47</v>
      </c>
      <c r="K7" s="9" t="s">
        <v>46</v>
      </c>
      <c r="L7" s="35" t="s">
        <v>51</v>
      </c>
      <c r="M7" s="3" t="s">
        <v>44</v>
      </c>
      <c r="N7" s="3" t="s">
        <v>45</v>
      </c>
      <c r="O7" s="3" t="s">
        <v>48</v>
      </c>
      <c r="P7" s="2"/>
      <c r="Q7" s="3" t="s">
        <v>437</v>
      </c>
    </row>
    <row r="8" spans="9:17" x14ac:dyDescent="0.35">
      <c r="I8" s="12" t="str">
        <f>IF(K8="","",VLOOKUP($K8,'DADOS MYLAPS'!$A$8:$D$207,4,FALSE))</f>
        <v>Clube Desportivo Escola Santana</v>
      </c>
      <c r="J8" s="13">
        <f>IF(K8="","",RANK(P8,$O$8:$O$157,1))</f>
        <v>1</v>
      </c>
      <c r="K8" s="13" t="s">
        <v>794</v>
      </c>
      <c r="L8" s="36" t="str">
        <f>IF(K8="","",VLOOKUP($K8,'DADOS MYLAPS'!$A$8:$D$207,3,FALSE))</f>
        <v>Duarte Câmara</v>
      </c>
      <c r="M8" s="14">
        <f>IF($K8="","",VLOOKUP($K8,'DADOS MYLAPS'!$A$8:$C$207,2,FALSE))</f>
        <v>2.4687499999999998E-2</v>
      </c>
      <c r="N8" s="14">
        <f>IF($K8="","",+M8)</f>
        <v>2.4687499999999998E-2</v>
      </c>
      <c r="O8" s="14"/>
      <c r="P8" s="14">
        <f>SUM(N8:N10)</f>
        <v>8.4039351851851851E-2</v>
      </c>
      <c r="Q8" s="15"/>
    </row>
    <row r="9" spans="9:17" x14ac:dyDescent="0.35">
      <c r="I9" s="16" t="str">
        <f>IF(K9="","",VLOOKUP($K9,'DADOS MYLAPS'!$A$8:$D$207,4,FALSE))</f>
        <v>Clube Desportivo Escola Santana</v>
      </c>
      <c r="J9" s="17">
        <f>IF(K9="","",RANK(P9,$O$8:$O$157,1))</f>
        <v>1</v>
      </c>
      <c r="K9" s="17" t="s">
        <v>795</v>
      </c>
      <c r="L9" s="37" t="str">
        <f>IF(K9="","",VLOOKUP($K9,'DADOS MYLAPS'!$A$8:$D$207,3,FALSE))</f>
        <v>Alícia Freitas</v>
      </c>
      <c r="M9" s="18">
        <f>IF($K9="","",VLOOKUP($K9,'DADOS MYLAPS'!$A$8:$C$207,2,FALSE))</f>
        <v>5.1921296296296299E-2</v>
      </c>
      <c r="N9" s="18">
        <f>IF($K9="","",+M9-M8)</f>
        <v>2.7233796296296301E-2</v>
      </c>
      <c r="O9" s="18"/>
      <c r="P9" s="18">
        <f>SUM(N8:N10)</f>
        <v>8.4039351851851851E-2</v>
      </c>
      <c r="Q9" s="19"/>
    </row>
    <row r="10" spans="9:17" x14ac:dyDescent="0.35">
      <c r="I10" s="16" t="str">
        <f>IF(K10="","",VLOOKUP($K10,'DADOS MYLAPS'!$A$8:$D$207,4,FALSE))</f>
        <v>Clube Desportivo Escola Santana</v>
      </c>
      <c r="J10" s="17">
        <f>IF(K10="","",RANK(P10,$O$8:$O$157,1))</f>
        <v>1</v>
      </c>
      <c r="K10" s="17" t="s">
        <v>796</v>
      </c>
      <c r="L10" s="37" t="str">
        <f>IF(K10="","",VLOOKUP($K10,'DADOS MYLAPS'!$A$8:$D$207,3,FALSE))</f>
        <v>Márcia Caldeira</v>
      </c>
      <c r="M10" s="18">
        <f>IF($K10="","",VLOOKUP($K10,'DADOS MYLAPS'!$A$8:$C$207,2,FALSE))</f>
        <v>8.4039351851851851E-2</v>
      </c>
      <c r="N10" s="18">
        <f>IF($K10="","",+M10-M9)</f>
        <v>3.2118055555555552E-2</v>
      </c>
      <c r="O10" s="20">
        <f>IF(K8="","",IF(SUM(N8:N10)=0,"",SUM(N8:N10)))</f>
        <v>8.4039351851851851E-2</v>
      </c>
      <c r="P10" s="18">
        <f>SUM(N8:N10)</f>
        <v>8.4039351851851851E-2</v>
      </c>
      <c r="Q10" s="21">
        <v>0</v>
      </c>
    </row>
    <row r="11" spans="9:17" x14ac:dyDescent="0.35">
      <c r="I11" s="12" t="str">
        <f>IF(K11="","",VLOOKUP($K11,'DADOS MYLAPS'!$A$8:$D$207,4,FALSE))</f>
        <v>Ludens Machico - Hospital Particular da Madeira</v>
      </c>
      <c r="J11" s="13">
        <f>IF(K11="","",RANK(P11,$O$8:$O$157,1))</f>
        <v>2</v>
      </c>
      <c r="K11" s="13" t="s">
        <v>808</v>
      </c>
      <c r="L11" s="36" t="str">
        <f>IF(K11="","",VLOOKUP($K11,'DADOS MYLAPS'!$A$8:$D$207,3,FALSE))</f>
        <v>Miguel Caires</v>
      </c>
      <c r="M11" s="14">
        <f>IF($K11="","",VLOOKUP($K11,'DADOS MYLAPS'!$A$8:$C$207,2,FALSE))</f>
        <v>2.7569444444444448E-2</v>
      </c>
      <c r="N11" s="14">
        <f>IF($K11="","",+M11)</f>
        <v>2.7569444444444448E-2</v>
      </c>
      <c r="O11" s="14"/>
      <c r="P11" s="14">
        <f>SUM(N11:N13)</f>
        <v>9.0254629629629643E-2</v>
      </c>
      <c r="Q11" s="15"/>
    </row>
    <row r="12" spans="9:17" x14ac:dyDescent="0.35">
      <c r="I12" s="16" t="str">
        <f>IF(K12="","",VLOOKUP($K12,'DADOS MYLAPS'!$A$8:$D$207,4,FALSE))</f>
        <v>Grupo Desportivo Corticeiras/G-CET</v>
      </c>
      <c r="J12" s="17">
        <f>IF(K12="","",RANK(P12,$O$8:$O$157,1))</f>
        <v>2</v>
      </c>
      <c r="K12" s="17" t="s">
        <v>809</v>
      </c>
      <c r="L12" s="37" t="str">
        <f>IF(K12="","",VLOOKUP($K12,'DADOS MYLAPS'!$A$8:$D$207,3,FALSE))</f>
        <v>Vânia Rodrigues</v>
      </c>
      <c r="M12" s="18">
        <f>IF($K12="","",VLOOKUP($K12,'DADOS MYLAPS'!$A$8:$C$207,2,FALSE))</f>
        <v>5.8726851851851856E-2</v>
      </c>
      <c r="N12" s="18">
        <f>IF($K12="","",+M12-M11)</f>
        <v>3.1157407407407408E-2</v>
      </c>
      <c r="O12" s="18"/>
      <c r="P12" s="18">
        <f>SUM(N11:N13)</f>
        <v>9.0254629629629643E-2</v>
      </c>
      <c r="Q12" s="19"/>
    </row>
    <row r="13" spans="9:17" x14ac:dyDescent="0.35">
      <c r="I13" s="16" t="str">
        <f>IF(K13="","",VLOOKUP($K13,'DADOS MYLAPS'!$A$8:$D$207,4,FALSE))</f>
        <v>Ludens Machico - Hospital Particular da Madeira</v>
      </c>
      <c r="J13" s="17">
        <f>IF(K13="","",RANK(P13,$O$8:$O$157,1))</f>
        <v>2</v>
      </c>
      <c r="K13" s="17" t="s">
        <v>804</v>
      </c>
      <c r="L13" s="37" t="str">
        <f>IF(K13="","",VLOOKUP($K13,'DADOS MYLAPS'!$A$8:$D$207,3,FALSE))</f>
        <v>Carlos Nogueira</v>
      </c>
      <c r="M13" s="18">
        <f>IF($K13="","",VLOOKUP($K13,'DADOS MYLAPS'!$A$8:$C$207,2,FALSE))</f>
        <v>9.0254629629629643E-2</v>
      </c>
      <c r="N13" s="18">
        <f>IF($K13="","",+M13-M12)</f>
        <v>3.1527777777777787E-2</v>
      </c>
      <c r="O13" s="20">
        <f>IF(K11="","",IF(SUM(N11:N13)=0,"",SUM(N11:N13)))</f>
        <v>9.0254629629629643E-2</v>
      </c>
      <c r="P13" s="18">
        <f>SUM(N11:N13)</f>
        <v>9.0254629629629643E-2</v>
      </c>
      <c r="Q13" s="21">
        <f>IF(K11="","",+O13-$O$10)</f>
        <v>6.2152777777777918E-3</v>
      </c>
    </row>
    <row r="14" spans="9:17" x14ac:dyDescent="0.35">
      <c r="I14" s="12" t="str">
        <f>IF(K14="","",VLOOKUP($K14,'DADOS MYLAPS'!$A$8:$D$207,4,FALSE))</f>
        <v/>
      </c>
      <c r="J14" s="13" t="str">
        <f>IF(K14="","",RANK(P14,$O$8:$O$157,1))</f>
        <v/>
      </c>
      <c r="K14" s="13"/>
      <c r="L14" s="36" t="str">
        <f>IF(K14="","",VLOOKUP($K14,'DADOS MYLAPS'!$A$8:$D$207,3,FALSE))</f>
        <v/>
      </c>
      <c r="M14" s="14" t="str">
        <f>IF($K14="","",VLOOKUP($K14,'DADOS MYLAPS'!$A$8:$C$207,2,FALSE))</f>
        <v/>
      </c>
      <c r="N14" s="14" t="str">
        <f>IF($K14="","",+M14)</f>
        <v/>
      </c>
      <c r="O14" s="14"/>
      <c r="P14" s="14">
        <f>SUM(N14:N16)</f>
        <v>0</v>
      </c>
      <c r="Q14" s="15"/>
    </row>
    <row r="15" spans="9:17" x14ac:dyDescent="0.35">
      <c r="I15" s="16" t="str">
        <f>IF(K15="","",VLOOKUP($K15,'DADOS MYLAPS'!$A$8:$D$207,4,FALSE))</f>
        <v/>
      </c>
      <c r="J15" s="17" t="str">
        <f>IF(K15="","",RANK(P15,$O$8:$O$157,1))</f>
        <v/>
      </c>
      <c r="K15" s="17"/>
      <c r="L15" s="37" t="str">
        <f>IF(K15="","",VLOOKUP($K15,'DADOS MYLAPS'!$A$8:$D$207,3,FALSE))</f>
        <v/>
      </c>
      <c r="M15" s="18" t="str">
        <f>IF($K15="","",VLOOKUP($K15,'DADOS MYLAPS'!$A$8:$C$207,2,FALSE))</f>
        <v/>
      </c>
      <c r="N15" s="18" t="str">
        <f>IF($K15="","",+M15-M14)</f>
        <v/>
      </c>
      <c r="O15" s="18"/>
      <c r="P15" s="18">
        <f>SUM(N14:N16)</f>
        <v>0</v>
      </c>
      <c r="Q15" s="19"/>
    </row>
    <row r="16" spans="9:17" x14ac:dyDescent="0.35">
      <c r="I16" s="16" t="str">
        <f>IF(K16="","",VLOOKUP($K16,'DADOS MYLAPS'!$A$8:$D$207,4,FALSE))</f>
        <v/>
      </c>
      <c r="J16" s="17" t="str">
        <f>IF(K16="","",RANK(P16,$O$8:$O$157,1))</f>
        <v/>
      </c>
      <c r="K16" s="17"/>
      <c r="L16" s="37" t="str">
        <f>IF(K16="","",VLOOKUP($K16,'DADOS MYLAPS'!$A$8:$D$207,3,FALSE))</f>
        <v/>
      </c>
      <c r="M16" s="18" t="str">
        <f>IF($K16="","",VLOOKUP($K16,'DADOS MYLAPS'!$A$8:$C$207,2,FALSE))</f>
        <v/>
      </c>
      <c r="N16" s="18" t="str">
        <f>IF($K16="","",+M16-M15)</f>
        <v/>
      </c>
      <c r="O16" s="20" t="str">
        <f>IF(K14="","",IF(SUM(N14:N16)=0,"",SUM(N14:N16)))</f>
        <v/>
      </c>
      <c r="P16" s="18">
        <f>SUM(N14:N16)</f>
        <v>0</v>
      </c>
      <c r="Q16" s="21" t="str">
        <f>IF(K14="","",+O16-$O$10)</f>
        <v/>
      </c>
    </row>
    <row r="17" spans="9:17" x14ac:dyDescent="0.35">
      <c r="I17" s="12" t="str">
        <f>IF(K17="","",VLOOKUP($K17,'DADOS MYLAPS'!$A$8:$D$207,4,FALSE))</f>
        <v/>
      </c>
      <c r="J17" s="13" t="str">
        <f>IF(K17="","",RANK(P17,$O$8:$O$157,1))</f>
        <v/>
      </c>
      <c r="K17" s="13"/>
      <c r="L17" s="36" t="str">
        <f>IF(K17="","",VLOOKUP($K17,'DADOS MYLAPS'!$A$8:$D$207,3,FALSE))</f>
        <v/>
      </c>
      <c r="M17" s="14" t="str">
        <f>IF($K17="","",VLOOKUP($K17,'DADOS MYLAPS'!$A$8:$C$207,2,FALSE))</f>
        <v/>
      </c>
      <c r="N17" s="14" t="str">
        <f>IF($K17="","",+M17)</f>
        <v/>
      </c>
      <c r="O17" s="14"/>
      <c r="P17" s="14">
        <f>SUM(N17:N19)</f>
        <v>0</v>
      </c>
      <c r="Q17" s="15"/>
    </row>
    <row r="18" spans="9:17" x14ac:dyDescent="0.35">
      <c r="I18" s="16" t="str">
        <f>IF(K18="","",VLOOKUP($K18,'DADOS MYLAPS'!$A$8:$D$207,4,FALSE))</f>
        <v/>
      </c>
      <c r="J18" s="17" t="str">
        <f>IF(K18="","",RANK(P18,$O$8:$O$157,1))</f>
        <v/>
      </c>
      <c r="K18" s="17"/>
      <c r="L18" s="37" t="str">
        <f>IF(K18="","",VLOOKUP($K18,'DADOS MYLAPS'!$A$8:$D$207,3,FALSE))</f>
        <v/>
      </c>
      <c r="M18" s="18" t="str">
        <f>IF($K18="","",VLOOKUP($K18,'DADOS MYLAPS'!$A$8:$C$207,2,FALSE))</f>
        <v/>
      </c>
      <c r="N18" s="18" t="str">
        <f>IF($K18="","",+M18-M17)</f>
        <v/>
      </c>
      <c r="O18" s="18"/>
      <c r="P18" s="18">
        <f>SUM(N17:N19)</f>
        <v>0</v>
      </c>
      <c r="Q18" s="19"/>
    </row>
    <row r="19" spans="9:17" x14ac:dyDescent="0.35">
      <c r="I19" s="16" t="str">
        <f>IF(K19="","",VLOOKUP($K19,'DADOS MYLAPS'!$A$8:$D$207,4,FALSE))</f>
        <v/>
      </c>
      <c r="J19" s="17" t="str">
        <f>IF(K19="","",RANK(P19,$O$8:$O$157,1))</f>
        <v/>
      </c>
      <c r="K19" s="17"/>
      <c r="L19" s="37" t="str">
        <f>IF(K19="","",VLOOKUP($K19,'DADOS MYLAPS'!$A$8:$D$207,3,FALSE))</f>
        <v/>
      </c>
      <c r="M19" s="18" t="str">
        <f>IF($K19="","",VLOOKUP($K19,'DADOS MYLAPS'!$A$8:$C$207,2,FALSE))</f>
        <v/>
      </c>
      <c r="N19" s="18" t="str">
        <f>IF($K19="","",+M19-M18)</f>
        <v/>
      </c>
      <c r="O19" s="20" t="str">
        <f>IF(K17="","",IF(SUM(N17:N19)=0,"",SUM(N17:N19)))</f>
        <v/>
      </c>
      <c r="P19" s="18">
        <f>SUM(N17:N19)</f>
        <v>0</v>
      </c>
      <c r="Q19" s="21" t="str">
        <f>IF(K17="","",+O19-$O$10)</f>
        <v/>
      </c>
    </row>
    <row r="20" spans="9:17" x14ac:dyDescent="0.35">
      <c r="I20" s="12" t="str">
        <f>IF(K20="","",VLOOKUP($K20,'DADOS MYLAPS'!$A$8:$D$207,4,FALSE))</f>
        <v/>
      </c>
      <c r="J20" s="13" t="str">
        <f>IF(K20="","",RANK(P20,$O$8:$O$157,1))</f>
        <v/>
      </c>
      <c r="K20" s="13"/>
      <c r="L20" s="36" t="str">
        <f>IF(K20="","",VLOOKUP($K20,'DADOS MYLAPS'!$A$8:$D$207,3,FALSE))</f>
        <v/>
      </c>
      <c r="M20" s="14" t="str">
        <f>IF($K20="","",VLOOKUP($K20,'DADOS MYLAPS'!$A$8:$C$207,2,FALSE))</f>
        <v/>
      </c>
      <c r="N20" s="14" t="str">
        <f>IF($K20="","",+M20)</f>
        <v/>
      </c>
      <c r="O20" s="14"/>
      <c r="P20" s="14">
        <f>SUM(N20:N22)</f>
        <v>0</v>
      </c>
      <c r="Q20" s="15"/>
    </row>
    <row r="21" spans="9:17" x14ac:dyDescent="0.35">
      <c r="I21" s="16" t="str">
        <f>IF(K21="","",VLOOKUP($K21,'DADOS MYLAPS'!$A$8:$D$207,4,FALSE))</f>
        <v/>
      </c>
      <c r="J21" s="17" t="str">
        <f>IF(K21="","",RANK(P21,$O$8:$O$157,1))</f>
        <v/>
      </c>
      <c r="K21" s="17"/>
      <c r="L21" s="37" t="str">
        <f>IF(K21="","",VLOOKUP($K21,'DADOS MYLAPS'!$A$8:$D$207,3,FALSE))</f>
        <v/>
      </c>
      <c r="M21" s="18" t="str">
        <f>IF($K21="","",VLOOKUP($K21,'DADOS MYLAPS'!$A$8:$C$207,2,FALSE))</f>
        <v/>
      </c>
      <c r="N21" s="18" t="str">
        <f>IF($K21="","",+M21-M20)</f>
        <v/>
      </c>
      <c r="O21" s="18"/>
      <c r="P21" s="18">
        <f>SUM(N20:N22)</f>
        <v>0</v>
      </c>
      <c r="Q21" s="19"/>
    </row>
    <row r="22" spans="9:17" x14ac:dyDescent="0.35">
      <c r="I22" s="16" t="str">
        <f>IF(K22="","",VLOOKUP($K22,'DADOS MYLAPS'!$A$8:$D$207,4,FALSE))</f>
        <v/>
      </c>
      <c r="J22" s="17" t="str">
        <f>IF(K22="","",RANK(P22,$O$8:$O$157,1))</f>
        <v/>
      </c>
      <c r="K22" s="17"/>
      <c r="L22" s="37" t="str">
        <f>IF(K22="","",VLOOKUP($K22,'DADOS MYLAPS'!$A$8:$D$207,3,FALSE))</f>
        <v/>
      </c>
      <c r="M22" s="18" t="str">
        <f>IF($K22="","",VLOOKUP($K22,'DADOS MYLAPS'!$A$8:$C$207,2,FALSE))</f>
        <v/>
      </c>
      <c r="N22" s="18" t="str">
        <f>IF($K22="","",+M22-M21)</f>
        <v/>
      </c>
      <c r="O22" s="20" t="str">
        <f>IF(K20="","",IF(SUM(N20:N22)=0,"",SUM(N20:N22)))</f>
        <v/>
      </c>
      <c r="P22" s="18">
        <f>SUM(N20:N22)</f>
        <v>0</v>
      </c>
      <c r="Q22" s="21" t="str">
        <f>IF(K20="","",+O22-$O$10)</f>
        <v/>
      </c>
    </row>
    <row r="23" spans="9:17" x14ac:dyDescent="0.35">
      <c r="I23" s="12" t="str">
        <f>IF(K23="","",VLOOKUP($K23,'DADOS MYLAPS'!$A$8:$D$207,4,FALSE))</f>
        <v/>
      </c>
      <c r="J23" s="13" t="str">
        <f>IF(K23="","",RANK(P23,$O$8:$O$157,1))</f>
        <v/>
      </c>
      <c r="K23" s="13"/>
      <c r="L23" s="36" t="str">
        <f>IF(K23="","",VLOOKUP($K23,'DADOS MYLAPS'!$A$8:$D$207,3,FALSE))</f>
        <v/>
      </c>
      <c r="M23" s="14" t="str">
        <f>IF($K23="","",VLOOKUP($K23,'DADOS MYLAPS'!$A$8:$C$207,2,FALSE))</f>
        <v/>
      </c>
      <c r="N23" s="14" t="str">
        <f>IF($K23="","",+M23)</f>
        <v/>
      </c>
      <c r="O23" s="14"/>
      <c r="P23" s="14">
        <f>SUM(N23:N25)</f>
        <v>0</v>
      </c>
      <c r="Q23" s="15"/>
    </row>
    <row r="24" spans="9:17" x14ac:dyDescent="0.35">
      <c r="I24" s="16" t="str">
        <f>IF(K24="","",VLOOKUP($K24,'DADOS MYLAPS'!$A$8:$D$207,4,FALSE))</f>
        <v/>
      </c>
      <c r="J24" s="17" t="str">
        <f>IF(K24="","",RANK(P24,$O$8:$O$157,1))</f>
        <v/>
      </c>
      <c r="K24" s="17"/>
      <c r="L24" s="37" t="str">
        <f>IF(K24="","",VLOOKUP($K24,'DADOS MYLAPS'!$A$8:$D$207,3,FALSE))</f>
        <v/>
      </c>
      <c r="M24" s="18" t="str">
        <f>IF($K24="","",VLOOKUP($K24,'DADOS MYLAPS'!$A$8:$C$207,2,FALSE))</f>
        <v/>
      </c>
      <c r="N24" s="18" t="str">
        <f>IF($K24="","",+M24-M23)</f>
        <v/>
      </c>
      <c r="O24" s="18"/>
      <c r="P24" s="18">
        <f>SUM(N23:N25)</f>
        <v>0</v>
      </c>
      <c r="Q24" s="19"/>
    </row>
    <row r="25" spans="9:17" x14ac:dyDescent="0.35">
      <c r="I25" s="16" t="str">
        <f>IF(K25="","",VLOOKUP($K25,'DADOS MYLAPS'!$A$8:$D$207,4,FALSE))</f>
        <v/>
      </c>
      <c r="J25" s="17" t="str">
        <f>IF(K25="","",RANK(P25,$O$8:$O$157,1))</f>
        <v/>
      </c>
      <c r="K25" s="17"/>
      <c r="L25" s="37" t="str">
        <f>IF(K25="","",VLOOKUP($K25,'DADOS MYLAPS'!$A$8:$D$207,3,FALSE))</f>
        <v/>
      </c>
      <c r="M25" s="18" t="str">
        <f>IF($K25="","",VLOOKUP($K25,'DADOS MYLAPS'!$A$8:$C$207,2,FALSE))</f>
        <v/>
      </c>
      <c r="N25" s="18" t="str">
        <f>IF($K25="","",+M25-M24)</f>
        <v/>
      </c>
      <c r="O25" s="20" t="str">
        <f>IF(K23="","",IF(SUM(N23:N25)=0,"",SUM(N23:N25)))</f>
        <v/>
      </c>
      <c r="P25" s="18">
        <f>SUM(N23:N25)</f>
        <v>0</v>
      </c>
      <c r="Q25" s="21" t="str">
        <f>IF(K23="","",+O25-$O$10)</f>
        <v/>
      </c>
    </row>
    <row r="26" spans="9:17" x14ac:dyDescent="0.35">
      <c r="I26" s="12" t="str">
        <f>IF(K26="","",VLOOKUP($K26,'DADOS MYLAPS'!$A$8:$D$207,4,FALSE))</f>
        <v/>
      </c>
      <c r="J26" s="13" t="str">
        <f>IF(K26="","",RANK(P26,$O$8:$O$157,1))</f>
        <v/>
      </c>
      <c r="K26" s="13"/>
      <c r="L26" s="36" t="str">
        <f>IF(K26="","",VLOOKUP($K26,'DADOS MYLAPS'!$A$8:$D$207,3,FALSE))</f>
        <v/>
      </c>
      <c r="M26" s="14" t="str">
        <f>IF($K26="","",VLOOKUP($K26,'DADOS MYLAPS'!$A$8:$C$207,2,FALSE))</f>
        <v/>
      </c>
      <c r="N26" s="14" t="str">
        <f>IF($K26="","",+M26)</f>
        <v/>
      </c>
      <c r="O26" s="14"/>
      <c r="P26" s="14">
        <f>SUM(N26:N28)</f>
        <v>0</v>
      </c>
      <c r="Q26" s="15"/>
    </row>
    <row r="27" spans="9:17" x14ac:dyDescent="0.35">
      <c r="I27" s="16" t="str">
        <f>IF(K27="","",VLOOKUP($K27,'DADOS MYLAPS'!$A$8:$D$207,4,FALSE))</f>
        <v/>
      </c>
      <c r="J27" s="17" t="str">
        <f>IF(K27="","",RANK(P27,$O$8:$O$157,1))</f>
        <v/>
      </c>
      <c r="K27" s="17"/>
      <c r="L27" s="37" t="str">
        <f>IF(K27="","",VLOOKUP($K27,'DADOS MYLAPS'!$A$8:$D$207,3,FALSE))</f>
        <v/>
      </c>
      <c r="M27" s="18" t="str">
        <f>IF($K27="","",VLOOKUP($K27,'DADOS MYLAPS'!$A$8:$C$207,2,FALSE))</f>
        <v/>
      </c>
      <c r="N27" s="18" t="str">
        <f>IF($K27="","",+M27-M26)</f>
        <v/>
      </c>
      <c r="O27" s="18"/>
      <c r="P27" s="18">
        <f>SUM(N26:N28)</f>
        <v>0</v>
      </c>
      <c r="Q27" s="19"/>
    </row>
    <row r="28" spans="9:17" x14ac:dyDescent="0.35">
      <c r="I28" s="16" t="str">
        <f>IF(K28="","",VLOOKUP($K28,'DADOS MYLAPS'!$A$8:$D$207,4,FALSE))</f>
        <v/>
      </c>
      <c r="J28" s="17" t="str">
        <f>IF(K28="","",RANK(P28,$O$8:$O$157,1))</f>
        <v/>
      </c>
      <c r="K28" s="17"/>
      <c r="L28" s="37" t="str">
        <f>IF(K28="","",VLOOKUP($K28,'DADOS MYLAPS'!$A$8:$D$207,3,FALSE))</f>
        <v/>
      </c>
      <c r="M28" s="18" t="str">
        <f>IF($K28="","",VLOOKUP($K28,'DADOS MYLAPS'!$A$8:$C$207,2,FALSE))</f>
        <v/>
      </c>
      <c r="N28" s="18" t="str">
        <f>IF($K28="","",+M28-M27)</f>
        <v/>
      </c>
      <c r="O28" s="20" t="str">
        <f>IF(K26="","",IF(SUM(N26:N28)=0,"",SUM(N26:N28)))</f>
        <v/>
      </c>
      <c r="P28" s="18">
        <f>SUM(N26:N28)</f>
        <v>0</v>
      </c>
      <c r="Q28" s="21" t="str">
        <f>IF(K26="","",+O28-$O$10)</f>
        <v/>
      </c>
    </row>
    <row r="29" spans="9:17" x14ac:dyDescent="0.35">
      <c r="I29" s="12" t="str">
        <f>IF(K29="","",VLOOKUP($K29,'DADOS MYLAPS'!$A$8:$D$207,4,FALSE))</f>
        <v/>
      </c>
      <c r="J29" s="13" t="str">
        <f>IF(K29="","",RANK(P29,$O$8:$O$157,1))</f>
        <v/>
      </c>
      <c r="K29" s="13"/>
      <c r="L29" s="36" t="str">
        <f>IF(K29="","",VLOOKUP($K29,'DADOS MYLAPS'!$A$8:$D$207,3,FALSE))</f>
        <v/>
      </c>
      <c r="M29" s="14" t="str">
        <f>IF($K29="","",VLOOKUP($K29,'DADOS MYLAPS'!$A$8:$C$207,2,FALSE))</f>
        <v/>
      </c>
      <c r="N29" s="14" t="str">
        <f>IF($K29="","",+M29)</f>
        <v/>
      </c>
      <c r="O29" s="14"/>
      <c r="P29" s="14">
        <f>SUM(N29:N31)</f>
        <v>0</v>
      </c>
      <c r="Q29" s="15"/>
    </row>
    <row r="30" spans="9:17" x14ac:dyDescent="0.35">
      <c r="I30" s="16" t="str">
        <f>IF(K30="","",VLOOKUP($K30,'DADOS MYLAPS'!$A$8:$D$207,4,FALSE))</f>
        <v/>
      </c>
      <c r="J30" s="17" t="str">
        <f>IF(K30="","",RANK(P30,$O$8:$O$157,1))</f>
        <v/>
      </c>
      <c r="K30" s="17"/>
      <c r="L30" s="37" t="str">
        <f>IF(K30="","",VLOOKUP($K30,'DADOS MYLAPS'!$A$8:$D$207,3,FALSE))</f>
        <v/>
      </c>
      <c r="M30" s="18" t="str">
        <f>IF($K30="","",VLOOKUP($K30,'DADOS MYLAPS'!$A$8:$C$207,2,FALSE))</f>
        <v/>
      </c>
      <c r="N30" s="18" t="str">
        <f>IF($K30="","",+M30-M29)</f>
        <v/>
      </c>
      <c r="O30" s="18"/>
      <c r="P30" s="18">
        <f>SUM(N29:N31)</f>
        <v>0</v>
      </c>
      <c r="Q30" s="19"/>
    </row>
    <row r="31" spans="9:17" x14ac:dyDescent="0.35">
      <c r="I31" s="16" t="str">
        <f>IF(K31="","",VLOOKUP($K31,'DADOS MYLAPS'!$A$8:$D$207,4,FALSE))</f>
        <v/>
      </c>
      <c r="J31" s="17" t="str">
        <f>IF(K31="","",RANK(P31,$O$8:$O$157,1))</f>
        <v/>
      </c>
      <c r="K31" s="17"/>
      <c r="L31" s="37" t="str">
        <f>IF(K31="","",VLOOKUP($K31,'DADOS MYLAPS'!$A$8:$D$207,3,FALSE))</f>
        <v/>
      </c>
      <c r="M31" s="18" t="str">
        <f>IF($K31="","",VLOOKUP($K31,'DADOS MYLAPS'!$A$8:$C$207,2,FALSE))</f>
        <v/>
      </c>
      <c r="N31" s="18" t="str">
        <f>IF($K31="","",+M31-M30)</f>
        <v/>
      </c>
      <c r="O31" s="20" t="str">
        <f>IF(K29="","",IF(SUM(N29:N31)=0,"",SUM(N29:N31)))</f>
        <v/>
      </c>
      <c r="P31" s="18">
        <f>SUM(N29:N31)</f>
        <v>0</v>
      </c>
      <c r="Q31" s="21" t="str">
        <f>IF(K29="","",+O31-$O$10)</f>
        <v/>
      </c>
    </row>
    <row r="32" spans="9:17" x14ac:dyDescent="0.35">
      <c r="I32" s="12" t="str">
        <f>IF(K32="","",VLOOKUP($K32,'DADOS MYLAPS'!$A$8:$D$207,4,FALSE))</f>
        <v/>
      </c>
      <c r="J32" s="13" t="str">
        <f>IF(K32="","",RANK(P32,$O$8:$O$157,1))</f>
        <v/>
      </c>
      <c r="K32" s="13"/>
      <c r="L32" s="36" t="str">
        <f>IF(K32="","",VLOOKUP($K32,'DADOS MYLAPS'!$A$8:$D$207,3,FALSE))</f>
        <v/>
      </c>
      <c r="M32" s="14" t="str">
        <f>IF($K32="","",VLOOKUP($K32,'DADOS MYLAPS'!$A$8:$C$207,2,FALSE))</f>
        <v/>
      </c>
      <c r="N32" s="14" t="str">
        <f>IF($K32="","",+M32)</f>
        <v/>
      </c>
      <c r="O32" s="14"/>
      <c r="P32" s="14">
        <f>SUM(N32:N34)</f>
        <v>0</v>
      </c>
      <c r="Q32" s="15"/>
    </row>
    <row r="33" spans="9:17" x14ac:dyDescent="0.35">
      <c r="I33" s="16" t="str">
        <f>IF(K33="","",VLOOKUP($K33,'DADOS MYLAPS'!$A$8:$D$207,4,FALSE))</f>
        <v/>
      </c>
      <c r="J33" s="17" t="str">
        <f>IF(K33="","",RANK(P33,$O$8:$O$157,1))</f>
        <v/>
      </c>
      <c r="K33" s="17"/>
      <c r="L33" s="37" t="str">
        <f>IF(K33="","",VLOOKUP($K33,'DADOS MYLAPS'!$A$8:$D$207,3,FALSE))</f>
        <v/>
      </c>
      <c r="M33" s="18" t="str">
        <f>IF($K33="","",VLOOKUP($K33,'DADOS MYLAPS'!$A$8:$C$207,2,FALSE))</f>
        <v/>
      </c>
      <c r="N33" s="18" t="str">
        <f>IF($K33="","",+M33-M32)</f>
        <v/>
      </c>
      <c r="O33" s="18"/>
      <c r="P33" s="18">
        <f>SUM(N32:N34)</f>
        <v>0</v>
      </c>
      <c r="Q33" s="19"/>
    </row>
    <row r="34" spans="9:17" x14ac:dyDescent="0.35">
      <c r="I34" s="16" t="str">
        <f>IF(K34="","",VLOOKUP($K34,'DADOS MYLAPS'!$A$8:$D$207,4,FALSE))</f>
        <v/>
      </c>
      <c r="J34" s="17" t="str">
        <f>IF(K34="","",RANK(P34,$O$8:$O$157,1))</f>
        <v/>
      </c>
      <c r="K34" s="17"/>
      <c r="L34" s="37" t="str">
        <f>IF(K34="","",VLOOKUP($K34,'DADOS MYLAPS'!$A$8:$D$207,3,FALSE))</f>
        <v/>
      </c>
      <c r="M34" s="18" t="str">
        <f>IF($K34="","",VLOOKUP($K34,'DADOS MYLAPS'!$A$8:$C$207,2,FALSE))</f>
        <v/>
      </c>
      <c r="N34" s="18" t="str">
        <f>IF($K34="","",+M34-M33)</f>
        <v/>
      </c>
      <c r="O34" s="20" t="str">
        <f>IF(K32="","",IF(SUM(N32:N34)=0,"",SUM(N32:N34)))</f>
        <v/>
      </c>
      <c r="P34" s="18">
        <f>SUM(N32:N34)</f>
        <v>0</v>
      </c>
      <c r="Q34" s="21" t="str">
        <f>IF(K32="","",+O34-$O$10)</f>
        <v/>
      </c>
    </row>
    <row r="35" spans="9:17" x14ac:dyDescent="0.35">
      <c r="I35" s="12" t="str">
        <f>IF(K35="","",VLOOKUP($K35,'DADOS MYLAPS'!$A$8:$D$207,4,FALSE))</f>
        <v/>
      </c>
      <c r="J35" s="13" t="str">
        <f>IF(K35="","",RANK(P35,$O$8:$O$157,1))</f>
        <v/>
      </c>
      <c r="K35" s="13"/>
      <c r="L35" s="36" t="str">
        <f>IF(K35="","",VLOOKUP($K35,'DADOS MYLAPS'!$A$8:$D$207,3,FALSE))</f>
        <v/>
      </c>
      <c r="M35" s="14" t="str">
        <f>IF($K35="","",VLOOKUP($K35,'DADOS MYLAPS'!$A$8:$C$207,2,FALSE))</f>
        <v/>
      </c>
      <c r="N35" s="14" t="str">
        <f>IF($K35="","",+M35)</f>
        <v/>
      </c>
      <c r="O35" s="14"/>
      <c r="P35" s="14">
        <f>SUM(N35:N37)</f>
        <v>0</v>
      </c>
      <c r="Q35" s="15"/>
    </row>
    <row r="36" spans="9:17" x14ac:dyDescent="0.35">
      <c r="I36" s="16" t="str">
        <f>IF(K36="","",VLOOKUP($K36,'DADOS MYLAPS'!$A$8:$D$207,4,FALSE))</f>
        <v/>
      </c>
      <c r="J36" s="17" t="str">
        <f>IF(K36="","",RANK(P36,$O$8:$O$157,1))</f>
        <v/>
      </c>
      <c r="K36" s="17"/>
      <c r="L36" s="37" t="str">
        <f>IF(K36="","",VLOOKUP($K36,'DADOS MYLAPS'!$A$8:$D$207,3,FALSE))</f>
        <v/>
      </c>
      <c r="M36" s="18" t="str">
        <f>IF($K36="","",VLOOKUP($K36,'DADOS MYLAPS'!$A$8:$C$207,2,FALSE))</f>
        <v/>
      </c>
      <c r="N36" s="18" t="str">
        <f>IF($K36="","",+M36-M35)</f>
        <v/>
      </c>
      <c r="O36" s="18"/>
      <c r="P36" s="18">
        <f>SUM(N35:N37)</f>
        <v>0</v>
      </c>
      <c r="Q36" s="19"/>
    </row>
    <row r="37" spans="9:17" x14ac:dyDescent="0.35">
      <c r="I37" s="16" t="str">
        <f>IF(K37="","",VLOOKUP($K37,'DADOS MYLAPS'!$A$8:$D$207,4,FALSE))</f>
        <v/>
      </c>
      <c r="J37" s="17" t="str">
        <f>IF(K37="","",RANK(P37,$O$8:$O$157,1))</f>
        <v/>
      </c>
      <c r="K37" s="17"/>
      <c r="L37" s="37" t="str">
        <f>IF(K37="","",VLOOKUP($K37,'DADOS MYLAPS'!$A$8:$D$207,3,FALSE))</f>
        <v/>
      </c>
      <c r="M37" s="18" t="str">
        <f>IF($K37="","",VLOOKUP($K37,'DADOS MYLAPS'!$A$8:$C$207,2,FALSE))</f>
        <v/>
      </c>
      <c r="N37" s="18" t="str">
        <f>IF($K37="","",+M37-M36)</f>
        <v/>
      </c>
      <c r="O37" s="20" t="str">
        <f>IF(K35="","",IF(SUM(N35:N37)=0,"",SUM(N35:N37)))</f>
        <v/>
      </c>
      <c r="P37" s="18">
        <f>SUM(N35:N37)</f>
        <v>0</v>
      </c>
      <c r="Q37" s="21" t="str">
        <f>IF(K35="","",+O37-$O$10)</f>
        <v/>
      </c>
    </row>
    <row r="38" spans="9:17" x14ac:dyDescent="0.35">
      <c r="I38" s="12" t="str">
        <f>IF(K38="","",VLOOKUP($K38,'DADOS MYLAPS'!$A$8:$D$207,4,FALSE))</f>
        <v/>
      </c>
      <c r="J38" s="13" t="str">
        <f>IF(K38="","",RANK(P38,$O$8:$O$157,1))</f>
        <v/>
      </c>
      <c r="K38" s="13"/>
      <c r="L38" s="36" t="str">
        <f>IF(K38="","",VLOOKUP($K38,'DADOS MYLAPS'!$A$8:$D$207,3,FALSE))</f>
        <v/>
      </c>
      <c r="M38" s="14" t="str">
        <f>IF($K38="","",VLOOKUP($K38,'DADOS MYLAPS'!$A$8:$C$207,2,FALSE))</f>
        <v/>
      </c>
      <c r="N38" s="14" t="str">
        <f>IF($K38="","",+M38)</f>
        <v/>
      </c>
      <c r="O38" s="14"/>
      <c r="P38" s="14">
        <f>SUM(N38:N40)</f>
        <v>0</v>
      </c>
      <c r="Q38" s="15"/>
    </row>
    <row r="39" spans="9:17" x14ac:dyDescent="0.35">
      <c r="I39" s="16" t="str">
        <f>IF(K39="","",VLOOKUP($K39,'DADOS MYLAPS'!$A$8:$D$207,4,FALSE))</f>
        <v/>
      </c>
      <c r="J39" s="17" t="str">
        <f>IF(K39="","",RANK(P39,$O$8:$O$157,1))</f>
        <v/>
      </c>
      <c r="K39" s="17"/>
      <c r="L39" s="37" t="str">
        <f>IF(K39="","",VLOOKUP($K39,'DADOS MYLAPS'!$A$8:$D$207,3,FALSE))</f>
        <v/>
      </c>
      <c r="M39" s="18" t="str">
        <f>IF($K39="","",VLOOKUP($K39,'DADOS MYLAPS'!$A$8:$C$207,2,FALSE))</f>
        <v/>
      </c>
      <c r="N39" s="18" t="str">
        <f>IF($K39="","",+M39-M38)</f>
        <v/>
      </c>
      <c r="O39" s="18"/>
      <c r="P39" s="18">
        <f>SUM(N38:N40)</f>
        <v>0</v>
      </c>
      <c r="Q39" s="19"/>
    </row>
    <row r="40" spans="9:17" x14ac:dyDescent="0.35">
      <c r="I40" s="16" t="str">
        <f>IF(K40="","",VLOOKUP($K40,'DADOS MYLAPS'!$A$8:$D$207,4,FALSE))</f>
        <v/>
      </c>
      <c r="J40" s="17" t="str">
        <f>IF(K40="","",RANK(P40,$O$8:$O$157,1))</f>
        <v/>
      </c>
      <c r="K40" s="17"/>
      <c r="L40" s="37" t="str">
        <f>IF(K40="","",VLOOKUP($K40,'DADOS MYLAPS'!$A$8:$D$207,3,FALSE))</f>
        <v/>
      </c>
      <c r="M40" s="18" t="str">
        <f>IF($K40="","",VLOOKUP($K40,'DADOS MYLAPS'!$A$8:$C$207,2,FALSE))</f>
        <v/>
      </c>
      <c r="N40" s="18" t="str">
        <f>IF($K40="","",+M40-M39)</f>
        <v/>
      </c>
      <c r="O40" s="20" t="str">
        <f>IF(K38="","",IF(SUM(N38:N40)=0,"",SUM(N38:N40)))</f>
        <v/>
      </c>
      <c r="P40" s="18">
        <f>SUM(N38:N40)</f>
        <v>0</v>
      </c>
      <c r="Q40" s="21" t="str">
        <f>IF(K38="","",+O40-$O$10)</f>
        <v/>
      </c>
    </row>
    <row r="41" spans="9:17" x14ac:dyDescent="0.35">
      <c r="I41" s="12" t="str">
        <f>IF(K41="","",VLOOKUP($K41,'DADOS MYLAPS'!$A$8:$D$207,4,FALSE))</f>
        <v/>
      </c>
      <c r="J41" s="13" t="str">
        <f>IF(K41="","",RANK(P41,$O$8:$O$157,1))</f>
        <v/>
      </c>
      <c r="K41" s="13"/>
      <c r="L41" s="36" t="str">
        <f>IF(K41="","",VLOOKUP($K41,'DADOS MYLAPS'!$A$8:$D$207,3,FALSE))</f>
        <v/>
      </c>
      <c r="M41" s="14" t="str">
        <f>IF($K41="","",VLOOKUP($K41,'DADOS MYLAPS'!$A$8:$C$207,2,FALSE))</f>
        <v/>
      </c>
      <c r="N41" s="14" t="str">
        <f>IF($K41="","",+M41)</f>
        <v/>
      </c>
      <c r="O41" s="14"/>
      <c r="P41" s="14">
        <f>SUM(N41:N43)</f>
        <v>0</v>
      </c>
      <c r="Q41" s="15"/>
    </row>
    <row r="42" spans="9:17" x14ac:dyDescent="0.35">
      <c r="I42" s="16" t="str">
        <f>IF(K42="","",VLOOKUP($K42,'DADOS MYLAPS'!$A$8:$D$207,4,FALSE))</f>
        <v/>
      </c>
      <c r="J42" s="17" t="str">
        <f>IF(K42="","",RANK(P42,$O$8:$O$157,1))</f>
        <v/>
      </c>
      <c r="K42" s="17"/>
      <c r="L42" s="37" t="str">
        <f>IF(K42="","",VLOOKUP($K42,'DADOS MYLAPS'!$A$8:$D$207,3,FALSE))</f>
        <v/>
      </c>
      <c r="M42" s="18" t="str">
        <f>IF($K42="","",VLOOKUP($K42,'DADOS MYLAPS'!$A$8:$C$207,2,FALSE))</f>
        <v/>
      </c>
      <c r="N42" s="18" t="str">
        <f>IF($K42="","",+M42-M41)</f>
        <v/>
      </c>
      <c r="O42" s="18"/>
      <c r="P42" s="18">
        <f>SUM(N41:N43)</f>
        <v>0</v>
      </c>
      <c r="Q42" s="19"/>
    </row>
    <row r="43" spans="9:17" x14ac:dyDescent="0.35">
      <c r="I43" s="16" t="str">
        <f>IF(K43="","",VLOOKUP($K43,'DADOS MYLAPS'!$A$8:$D$207,4,FALSE))</f>
        <v/>
      </c>
      <c r="J43" s="17" t="str">
        <f>IF(K43="","",RANK(P43,$O$8:$O$157,1))</f>
        <v/>
      </c>
      <c r="K43" s="17"/>
      <c r="L43" s="37" t="str">
        <f>IF(K43="","",VLOOKUP($K43,'DADOS MYLAPS'!$A$8:$D$207,3,FALSE))</f>
        <v/>
      </c>
      <c r="M43" s="18" t="str">
        <f>IF($K43="","",VLOOKUP($K43,'DADOS MYLAPS'!$A$8:$C$207,2,FALSE))</f>
        <v/>
      </c>
      <c r="N43" s="18" t="str">
        <f>IF($K43="","",+M43-M42)</f>
        <v/>
      </c>
      <c r="O43" s="20" t="str">
        <f>IF(K41="","",IF(SUM(N41:N43)=0,"",SUM(N41:N43)))</f>
        <v/>
      </c>
      <c r="P43" s="18">
        <f>SUM(N41:N43)</f>
        <v>0</v>
      </c>
      <c r="Q43" s="21" t="str">
        <f>IF(K41="","",+O43-$O$10)</f>
        <v/>
      </c>
    </row>
    <row r="44" spans="9:17" x14ac:dyDescent="0.35">
      <c r="I44" s="12" t="str">
        <f>IF(K44="","",VLOOKUP($K44,'DADOS MYLAPS'!$A$8:$D$207,4,FALSE))</f>
        <v/>
      </c>
      <c r="J44" s="13" t="str">
        <f>IF(K44="","",RANK(P44,$O$8:$O$157,1))</f>
        <v/>
      </c>
      <c r="K44" s="13"/>
      <c r="L44" s="36" t="str">
        <f>IF(K44="","",VLOOKUP($K44,'DADOS MYLAPS'!$A$8:$D$207,3,FALSE))</f>
        <v/>
      </c>
      <c r="M44" s="14" t="str">
        <f>IF($K44="","",VLOOKUP($K44,'DADOS MYLAPS'!$A$8:$C$207,2,FALSE))</f>
        <v/>
      </c>
      <c r="N44" s="14" t="str">
        <f>IF($K44="","",+M44)</f>
        <v/>
      </c>
      <c r="O44" s="14"/>
      <c r="P44" s="14">
        <f>SUM(N44:N46)</f>
        <v>0</v>
      </c>
      <c r="Q44" s="15"/>
    </row>
    <row r="45" spans="9:17" x14ac:dyDescent="0.35">
      <c r="I45" s="16" t="str">
        <f>IF(K45="","",VLOOKUP($K45,'DADOS MYLAPS'!$A$8:$D$207,4,FALSE))</f>
        <v/>
      </c>
      <c r="J45" s="17" t="str">
        <f>IF(K45="","",RANK(P45,$O$8:$O$157,1))</f>
        <v/>
      </c>
      <c r="K45" s="17"/>
      <c r="L45" s="37" t="str">
        <f>IF(K45="","",VLOOKUP($K45,'DADOS MYLAPS'!$A$8:$D$207,3,FALSE))</f>
        <v/>
      </c>
      <c r="M45" s="18" t="str">
        <f>IF($K45="","",VLOOKUP($K45,'DADOS MYLAPS'!$A$8:$C$207,2,FALSE))</f>
        <v/>
      </c>
      <c r="N45" s="18" t="str">
        <f>IF($K45="","",+M45-M44)</f>
        <v/>
      </c>
      <c r="O45" s="18"/>
      <c r="P45" s="18">
        <f>SUM(N44:N46)</f>
        <v>0</v>
      </c>
      <c r="Q45" s="19"/>
    </row>
    <row r="46" spans="9:17" x14ac:dyDescent="0.35">
      <c r="I46" s="16" t="str">
        <f>IF(K46="","",VLOOKUP($K46,'DADOS MYLAPS'!$A$8:$D$207,4,FALSE))</f>
        <v/>
      </c>
      <c r="J46" s="17" t="str">
        <f>IF(K46="","",RANK(P46,$O$8:$O$157,1))</f>
        <v/>
      </c>
      <c r="K46" s="17"/>
      <c r="L46" s="37" t="str">
        <f>IF(K46="","",VLOOKUP($K46,'DADOS MYLAPS'!$A$8:$D$207,3,FALSE))</f>
        <v/>
      </c>
      <c r="M46" s="18" t="str">
        <f>IF($K46="","",VLOOKUP($K46,'DADOS MYLAPS'!$A$8:$C$207,2,FALSE))</f>
        <v/>
      </c>
      <c r="N46" s="18" t="str">
        <f>IF($K46="","",+M46-M45)</f>
        <v/>
      </c>
      <c r="O46" s="20" t="str">
        <f>IF(K44="","",IF(SUM(N44:N46)=0,"",SUM(N44:N46)))</f>
        <v/>
      </c>
      <c r="P46" s="18">
        <f>SUM(N44:N46)</f>
        <v>0</v>
      </c>
      <c r="Q46" s="21" t="str">
        <f>IF(K44="","",+O46-$O$10)</f>
        <v/>
      </c>
    </row>
    <row r="47" spans="9:17" x14ac:dyDescent="0.35">
      <c r="I47" s="12" t="str">
        <f>IF(K47="","",VLOOKUP($K47,'DADOS MYLAPS'!$A$8:$D$207,4,FALSE))</f>
        <v/>
      </c>
      <c r="J47" s="13" t="str">
        <f>IF(K47="","",RANK(P47,$O$8:$O$157,1))</f>
        <v/>
      </c>
      <c r="K47" s="13"/>
      <c r="L47" s="36" t="str">
        <f>IF(K47="","",VLOOKUP($K47,'DADOS MYLAPS'!$A$8:$D$207,3,FALSE))</f>
        <v/>
      </c>
      <c r="M47" s="14" t="str">
        <f>IF($K47="","",VLOOKUP($K47,'DADOS MYLAPS'!$A$8:$C$207,2,FALSE))</f>
        <v/>
      </c>
      <c r="N47" s="14" t="str">
        <f>IF($K47="","",+M47)</f>
        <v/>
      </c>
      <c r="O47" s="14"/>
      <c r="P47" s="14">
        <f>SUM(N47:N49)</f>
        <v>0</v>
      </c>
      <c r="Q47" s="15"/>
    </row>
    <row r="48" spans="9:17" x14ac:dyDescent="0.35">
      <c r="I48" s="16" t="str">
        <f>IF(K48="","",VLOOKUP($K48,'DADOS MYLAPS'!$A$8:$D$207,4,FALSE))</f>
        <v/>
      </c>
      <c r="J48" s="17" t="str">
        <f>IF(K48="","",RANK(P48,$O$8:$O$157,1))</f>
        <v/>
      </c>
      <c r="K48" s="17"/>
      <c r="L48" s="37" t="str">
        <f>IF(K48="","",VLOOKUP($K48,'DADOS MYLAPS'!$A$8:$D$207,3,FALSE))</f>
        <v/>
      </c>
      <c r="M48" s="18" t="str">
        <f>IF($K48="","",VLOOKUP($K48,'DADOS MYLAPS'!$A$8:$C$207,2,FALSE))</f>
        <v/>
      </c>
      <c r="N48" s="18" t="str">
        <f>IF($K48="","",+M48-M47)</f>
        <v/>
      </c>
      <c r="O48" s="18"/>
      <c r="P48" s="18">
        <f>SUM(N47:N49)</f>
        <v>0</v>
      </c>
      <c r="Q48" s="19"/>
    </row>
    <row r="49" spans="9:17" x14ac:dyDescent="0.35">
      <c r="I49" s="16" t="str">
        <f>IF(K49="","",VLOOKUP($K49,'DADOS MYLAPS'!$A$8:$D$207,4,FALSE))</f>
        <v/>
      </c>
      <c r="J49" s="17" t="str">
        <f>IF(K49="","",RANK(P49,$O$8:$O$157,1))</f>
        <v/>
      </c>
      <c r="K49" s="17"/>
      <c r="L49" s="37" t="str">
        <f>IF(K49="","",VLOOKUP($K49,'DADOS MYLAPS'!$A$8:$D$207,3,FALSE))</f>
        <v/>
      </c>
      <c r="M49" s="18" t="str">
        <f>IF($K49="","",VLOOKUP($K49,'DADOS MYLAPS'!$A$8:$C$207,2,FALSE))</f>
        <v/>
      </c>
      <c r="N49" s="18" t="str">
        <f>IF($K49="","",+M49-M48)</f>
        <v/>
      </c>
      <c r="O49" s="20" t="str">
        <f>IF(K47="","",IF(SUM(N47:N49)=0,"",SUM(N47:N49)))</f>
        <v/>
      </c>
      <c r="P49" s="18">
        <f>SUM(N47:N49)</f>
        <v>0</v>
      </c>
      <c r="Q49" s="21" t="str">
        <f>IF(K47="","",+O49-$O$10)</f>
        <v/>
      </c>
    </row>
    <row r="50" spans="9:17" x14ac:dyDescent="0.35">
      <c r="I50" s="12" t="str">
        <f>IF(K50="","",VLOOKUP($K50,'DADOS MYLAPS'!$A$8:$D$207,4,FALSE))</f>
        <v/>
      </c>
      <c r="J50" s="13" t="str">
        <f>IF(K50="","",RANK(P50,$O$8:$O$157,1))</f>
        <v/>
      </c>
      <c r="K50" s="13"/>
      <c r="L50" s="36" t="str">
        <f>IF(K50="","",VLOOKUP($K50,'DADOS MYLAPS'!$A$8:$D$207,3,FALSE))</f>
        <v/>
      </c>
      <c r="M50" s="14" t="str">
        <f>IF($K50="","",VLOOKUP($K50,'DADOS MYLAPS'!$A$8:$C$207,2,FALSE))</f>
        <v/>
      </c>
      <c r="N50" s="14" t="str">
        <f>IF($K50="","",+M50)</f>
        <v/>
      </c>
      <c r="O50" s="14"/>
      <c r="P50" s="14">
        <f>SUM(N50:N52)</f>
        <v>0</v>
      </c>
      <c r="Q50" s="15"/>
    </row>
    <row r="51" spans="9:17" x14ac:dyDescent="0.35">
      <c r="I51" s="16" t="str">
        <f>IF(K51="","",VLOOKUP($K51,'DADOS MYLAPS'!$A$8:$D$207,4,FALSE))</f>
        <v/>
      </c>
      <c r="J51" s="17" t="str">
        <f>IF(K51="","",RANK(P51,$O$8:$O$157,1))</f>
        <v/>
      </c>
      <c r="K51" s="17"/>
      <c r="L51" s="37" t="str">
        <f>IF(K51="","",VLOOKUP($K51,'DADOS MYLAPS'!$A$8:$D$207,3,FALSE))</f>
        <v/>
      </c>
      <c r="M51" s="18" t="str">
        <f>IF($K51="","",VLOOKUP($K51,'DADOS MYLAPS'!$A$8:$C$207,2,FALSE))</f>
        <v/>
      </c>
      <c r="N51" s="18" t="str">
        <f>IF($K51="","",+M51-M50)</f>
        <v/>
      </c>
      <c r="O51" s="18"/>
      <c r="P51" s="18">
        <f>SUM(N50:N52)</f>
        <v>0</v>
      </c>
      <c r="Q51" s="19"/>
    </row>
    <row r="52" spans="9:17" x14ac:dyDescent="0.35">
      <c r="I52" s="16" t="str">
        <f>IF(K52="","",VLOOKUP($K52,'DADOS MYLAPS'!$A$8:$D$207,4,FALSE))</f>
        <v/>
      </c>
      <c r="J52" s="17" t="str">
        <f>IF(K52="","",RANK(P52,$O$8:$O$157,1))</f>
        <v/>
      </c>
      <c r="K52" s="17"/>
      <c r="L52" s="37" t="str">
        <f>IF(K52="","",VLOOKUP($K52,'DADOS MYLAPS'!$A$8:$D$207,3,FALSE))</f>
        <v/>
      </c>
      <c r="M52" s="18" t="str">
        <f>IF($K52="","",VLOOKUP($K52,'DADOS MYLAPS'!$A$8:$C$207,2,FALSE))</f>
        <v/>
      </c>
      <c r="N52" s="18" t="str">
        <f>IF($K52="","",+M52-M51)</f>
        <v/>
      </c>
      <c r="O52" s="20" t="str">
        <f>IF(K50="","",IF(SUM(N50:N52)=0,"",SUM(N50:N52)))</f>
        <v/>
      </c>
      <c r="P52" s="18">
        <f>SUM(N50:N52)</f>
        <v>0</v>
      </c>
      <c r="Q52" s="21" t="str">
        <f>IF(K50="","",+O52-$O$10)</f>
        <v/>
      </c>
    </row>
    <row r="53" spans="9:17" x14ac:dyDescent="0.35">
      <c r="I53" s="12" t="str">
        <f>IF(K53="","",VLOOKUP($K53,'DADOS MYLAPS'!$A$8:$D$207,4,FALSE))</f>
        <v/>
      </c>
      <c r="J53" s="13" t="str">
        <f>IF(K53="","",RANK(P53,$O$8:$O$157,1))</f>
        <v/>
      </c>
      <c r="K53" s="13"/>
      <c r="L53" s="36" t="str">
        <f>IF(K53="","",VLOOKUP($K53,'DADOS MYLAPS'!$A$8:$D$207,3,FALSE))</f>
        <v/>
      </c>
      <c r="M53" s="14" t="str">
        <f>IF($K53="","",VLOOKUP($K53,'DADOS MYLAPS'!$A$8:$C$207,2,FALSE))</f>
        <v/>
      </c>
      <c r="N53" s="14" t="str">
        <f>IF($K53="","",+M53)</f>
        <v/>
      </c>
      <c r="O53" s="14"/>
      <c r="P53" s="14">
        <f>SUM(N53:N55)</f>
        <v>0</v>
      </c>
      <c r="Q53" s="15"/>
    </row>
    <row r="54" spans="9:17" x14ac:dyDescent="0.35">
      <c r="I54" s="16" t="str">
        <f>IF(K54="","",VLOOKUP($K54,'DADOS MYLAPS'!$A$8:$D$207,4,FALSE))</f>
        <v/>
      </c>
      <c r="J54" s="17" t="str">
        <f>IF(K54="","",RANK(P54,$O$8:$O$157,1))</f>
        <v/>
      </c>
      <c r="K54" s="17"/>
      <c r="L54" s="37" t="str">
        <f>IF(K54="","",VLOOKUP($K54,'DADOS MYLAPS'!$A$8:$D$207,3,FALSE))</f>
        <v/>
      </c>
      <c r="M54" s="18" t="str">
        <f>IF($K54="","",VLOOKUP($K54,'DADOS MYLAPS'!$A$8:$C$207,2,FALSE))</f>
        <v/>
      </c>
      <c r="N54" s="18" t="str">
        <f>IF($K54="","",+M54-M53)</f>
        <v/>
      </c>
      <c r="O54" s="18"/>
      <c r="P54" s="18">
        <f>SUM(N53:N55)</f>
        <v>0</v>
      </c>
      <c r="Q54" s="19"/>
    </row>
    <row r="55" spans="9:17" x14ac:dyDescent="0.35">
      <c r="I55" s="16" t="str">
        <f>IF(K55="","",VLOOKUP($K55,'DADOS MYLAPS'!$A$8:$D$207,4,FALSE))</f>
        <v/>
      </c>
      <c r="J55" s="17" t="str">
        <f>IF(K55="","",RANK(P55,$O$8:$O$157,1))</f>
        <v/>
      </c>
      <c r="K55" s="17"/>
      <c r="L55" s="37" t="str">
        <f>IF(K55="","",VLOOKUP($K55,'DADOS MYLAPS'!$A$8:$D$207,3,FALSE))</f>
        <v/>
      </c>
      <c r="M55" s="18" t="str">
        <f>IF($K55="","",VLOOKUP($K55,'DADOS MYLAPS'!$A$8:$C$207,2,FALSE))</f>
        <v/>
      </c>
      <c r="N55" s="18" t="str">
        <f>IF($K55="","",+M55-M54)</f>
        <v/>
      </c>
      <c r="O55" s="20" t="str">
        <f>IF(K53="","",IF(SUM(N53:N55)=0,"",SUM(N53:N55)))</f>
        <v/>
      </c>
      <c r="P55" s="18">
        <f>SUM(N53:N55)</f>
        <v>0</v>
      </c>
      <c r="Q55" s="21" t="str">
        <f>IF(K53="","",+O55-$O$10)</f>
        <v/>
      </c>
    </row>
    <row r="56" spans="9:17" x14ac:dyDescent="0.35">
      <c r="I56" s="12" t="str">
        <f>IF(K56="","",VLOOKUP($K56,'DADOS MYLAPS'!$A$8:$D$207,4,FALSE))</f>
        <v/>
      </c>
      <c r="J56" s="13" t="str">
        <f>IF(K56="","",RANK(P56,$O$8:$O$157,1))</f>
        <v/>
      </c>
      <c r="K56" s="13"/>
      <c r="L56" s="36" t="str">
        <f>IF(K56="","",VLOOKUP($K56,'DADOS MYLAPS'!$A$8:$D$207,3,FALSE))</f>
        <v/>
      </c>
      <c r="M56" s="14" t="str">
        <f>IF($K56="","",VLOOKUP($K56,'DADOS MYLAPS'!$A$8:$C$207,2,FALSE))</f>
        <v/>
      </c>
      <c r="N56" s="14" t="str">
        <f>IF($K56="","",+M56)</f>
        <v/>
      </c>
      <c r="O56" s="14"/>
      <c r="P56" s="14">
        <f>SUM(N56:N58)</f>
        <v>0</v>
      </c>
      <c r="Q56" s="15"/>
    </row>
    <row r="57" spans="9:17" x14ac:dyDescent="0.35">
      <c r="I57" s="16" t="str">
        <f>IF(K57="","",VLOOKUP($K57,'DADOS MYLAPS'!$A$8:$D$207,4,FALSE))</f>
        <v/>
      </c>
      <c r="J57" s="17" t="str">
        <f>IF(K57="","",RANK(P57,$O$8:$O$157,1))</f>
        <v/>
      </c>
      <c r="K57" s="17"/>
      <c r="L57" s="37" t="str">
        <f>IF(K57="","",VLOOKUP($K57,'DADOS MYLAPS'!$A$8:$D$207,3,FALSE))</f>
        <v/>
      </c>
      <c r="M57" s="18" t="str">
        <f>IF($K57="","",VLOOKUP($K57,'DADOS MYLAPS'!$A$8:$C$207,2,FALSE))</f>
        <v/>
      </c>
      <c r="N57" s="18" t="str">
        <f>IF($K57="","",+M57-M56)</f>
        <v/>
      </c>
      <c r="O57" s="18"/>
      <c r="P57" s="18">
        <f>SUM(N56:N58)</f>
        <v>0</v>
      </c>
      <c r="Q57" s="19"/>
    </row>
    <row r="58" spans="9:17" x14ac:dyDescent="0.35">
      <c r="I58" s="16" t="str">
        <f>IF(K58="","",VLOOKUP($K58,'DADOS MYLAPS'!$A$8:$D$207,4,FALSE))</f>
        <v/>
      </c>
      <c r="J58" s="17" t="str">
        <f>IF(K58="","",RANK(P58,$O$8:$O$157,1))</f>
        <v/>
      </c>
      <c r="K58" s="17"/>
      <c r="L58" s="37" t="str">
        <f>IF(K58="","",VLOOKUP($K58,'DADOS MYLAPS'!$A$8:$D$207,3,FALSE))</f>
        <v/>
      </c>
      <c r="M58" s="18" t="str">
        <f>IF($K58="","",VLOOKUP($K58,'DADOS MYLAPS'!$A$8:$C$207,2,FALSE))</f>
        <v/>
      </c>
      <c r="N58" s="18" t="str">
        <f>IF($K58="","",+M58-M57)</f>
        <v/>
      </c>
      <c r="O58" s="20" t="str">
        <f>IF(K56="","",IF(SUM(N56:N58)=0,"",SUM(N56:N58)))</f>
        <v/>
      </c>
      <c r="P58" s="18">
        <f>SUM(N56:N58)</f>
        <v>0</v>
      </c>
      <c r="Q58" s="21" t="str">
        <f>IF(K56="","",+O58-$O$10)</f>
        <v/>
      </c>
    </row>
    <row r="59" spans="9:17" x14ac:dyDescent="0.35">
      <c r="I59" s="12" t="str">
        <f>IF(K59="","",VLOOKUP($K59,'DADOS MYLAPS'!$A$8:$D$207,4,FALSE))</f>
        <v/>
      </c>
      <c r="J59" s="13" t="str">
        <f>IF(K59="","",RANK(P59,$O$8:$O$157,1))</f>
        <v/>
      </c>
      <c r="K59" s="13"/>
      <c r="L59" s="36" t="str">
        <f>IF(K59="","",VLOOKUP($K59,'DADOS MYLAPS'!$A$8:$D$207,3,FALSE))</f>
        <v/>
      </c>
      <c r="M59" s="14" t="str">
        <f>IF($K59="","",VLOOKUP($K59,'DADOS MYLAPS'!$A$8:$C$207,2,FALSE))</f>
        <v/>
      </c>
      <c r="N59" s="14" t="str">
        <f>IF($K59="","",+M59)</f>
        <v/>
      </c>
      <c r="O59" s="14"/>
      <c r="P59" s="14">
        <f>SUM(N59:N61)</f>
        <v>0</v>
      </c>
      <c r="Q59" s="15"/>
    </row>
    <row r="60" spans="9:17" x14ac:dyDescent="0.35">
      <c r="I60" s="16" t="str">
        <f>IF(K60="","",VLOOKUP($K60,'DADOS MYLAPS'!$A$8:$D$207,4,FALSE))</f>
        <v/>
      </c>
      <c r="J60" s="17" t="str">
        <f>IF(K60="","",RANK(P60,$O$8:$O$157,1))</f>
        <v/>
      </c>
      <c r="K60" s="17"/>
      <c r="L60" s="37" t="str">
        <f>IF(K60="","",VLOOKUP($K60,'DADOS MYLAPS'!$A$8:$D$207,3,FALSE))</f>
        <v/>
      </c>
      <c r="M60" s="18" t="str">
        <f>IF($K60="","",VLOOKUP($K60,'DADOS MYLAPS'!$A$8:$C$207,2,FALSE))</f>
        <v/>
      </c>
      <c r="N60" s="18" t="str">
        <f>IF($K60="","",+M60-M59)</f>
        <v/>
      </c>
      <c r="O60" s="18"/>
      <c r="P60" s="18">
        <f>SUM(N59:N61)</f>
        <v>0</v>
      </c>
      <c r="Q60" s="19"/>
    </row>
    <row r="61" spans="9:17" x14ac:dyDescent="0.35">
      <c r="I61" s="16" t="str">
        <f>IF(K61="","",VLOOKUP($K61,'DADOS MYLAPS'!$A$8:$D$207,4,FALSE))</f>
        <v/>
      </c>
      <c r="J61" s="17" t="str">
        <f>IF(K61="","",RANK(P61,$O$8:$O$157,1))</f>
        <v/>
      </c>
      <c r="K61" s="17"/>
      <c r="L61" s="37" t="str">
        <f>IF(K61="","",VLOOKUP($K61,'DADOS MYLAPS'!$A$8:$D$207,3,FALSE))</f>
        <v/>
      </c>
      <c r="M61" s="18" t="str">
        <f>IF($K61="","",VLOOKUP($K61,'DADOS MYLAPS'!$A$8:$C$207,2,FALSE))</f>
        <v/>
      </c>
      <c r="N61" s="18" t="str">
        <f>IF($K61="","",+M61-M60)</f>
        <v/>
      </c>
      <c r="O61" s="20" t="str">
        <f>IF(K59="","",IF(SUM(N59:N61)=0,"",SUM(N59:N61)))</f>
        <v/>
      </c>
      <c r="P61" s="18">
        <f>SUM(N59:N61)</f>
        <v>0</v>
      </c>
      <c r="Q61" s="21" t="str">
        <f>IF(K59="","",+O61-$O$10)</f>
        <v/>
      </c>
    </row>
    <row r="62" spans="9:17" x14ac:dyDescent="0.35">
      <c r="I62" s="12" t="str">
        <f>IF(K62="","",VLOOKUP($K62,'DADOS MYLAPS'!$A$8:$D$207,4,FALSE))</f>
        <v/>
      </c>
      <c r="J62" s="13" t="str">
        <f>IF(K62="","",RANK(P62,$O$8:$O$157,1))</f>
        <v/>
      </c>
      <c r="K62" s="13"/>
      <c r="L62" s="36" t="str">
        <f>IF(K62="","",VLOOKUP($K62,'DADOS MYLAPS'!$A$8:$D$207,3,FALSE))</f>
        <v/>
      </c>
      <c r="M62" s="14" t="str">
        <f>IF($K62="","",VLOOKUP($K62,'DADOS MYLAPS'!$A$8:$C$207,2,FALSE))</f>
        <v/>
      </c>
      <c r="N62" s="14" t="str">
        <f>IF($K62="","",+M62)</f>
        <v/>
      </c>
      <c r="O62" s="14"/>
      <c r="P62" s="14">
        <f>SUM(N62:N64)</f>
        <v>0</v>
      </c>
      <c r="Q62" s="15"/>
    </row>
    <row r="63" spans="9:17" x14ac:dyDescent="0.35">
      <c r="I63" s="16" t="str">
        <f>IF(K63="","",VLOOKUP($K63,'DADOS MYLAPS'!$A$8:$D$207,4,FALSE))</f>
        <v/>
      </c>
      <c r="J63" s="17" t="str">
        <f>IF(K63="","",RANK(P63,$O$8:$O$157,1))</f>
        <v/>
      </c>
      <c r="K63" s="17"/>
      <c r="L63" s="37" t="str">
        <f>IF(K63="","",VLOOKUP($K63,'DADOS MYLAPS'!$A$8:$D$207,3,FALSE))</f>
        <v/>
      </c>
      <c r="M63" s="18" t="str">
        <f>IF($K63="","",VLOOKUP($K63,'DADOS MYLAPS'!$A$8:$C$207,2,FALSE))</f>
        <v/>
      </c>
      <c r="N63" s="18" t="str">
        <f>IF($K63="","",+M63-M62)</f>
        <v/>
      </c>
      <c r="O63" s="18"/>
      <c r="P63" s="18">
        <f>SUM(N62:N64)</f>
        <v>0</v>
      </c>
      <c r="Q63" s="19"/>
    </row>
    <row r="64" spans="9:17" x14ac:dyDescent="0.35">
      <c r="I64" s="16" t="str">
        <f>IF(K64="","",VLOOKUP($K64,'DADOS MYLAPS'!$A$8:$D$207,4,FALSE))</f>
        <v/>
      </c>
      <c r="J64" s="17" t="str">
        <f>IF(K64="","",RANK(P64,$O$8:$O$157,1))</f>
        <v/>
      </c>
      <c r="K64" s="17"/>
      <c r="L64" s="37" t="str">
        <f>IF(K64="","",VLOOKUP($K64,'DADOS MYLAPS'!$A$8:$D$207,3,FALSE))</f>
        <v/>
      </c>
      <c r="M64" s="18" t="str">
        <f>IF($K64="","",VLOOKUP($K64,'DADOS MYLAPS'!$A$8:$C$207,2,FALSE))</f>
        <v/>
      </c>
      <c r="N64" s="18" t="str">
        <f>IF($K64="","",+M64-M63)</f>
        <v/>
      </c>
      <c r="O64" s="20" t="str">
        <f>IF(K62="","",IF(SUM(N62:N64)=0,"",SUM(N62:N64)))</f>
        <v/>
      </c>
      <c r="P64" s="18">
        <f>SUM(N62:N64)</f>
        <v>0</v>
      </c>
      <c r="Q64" s="21" t="str">
        <f>IF(K62="","",+O64-$O$10)</f>
        <v/>
      </c>
    </row>
    <row r="65" spans="9:17" x14ac:dyDescent="0.35">
      <c r="I65" s="12" t="str">
        <f>IF(K65="","",VLOOKUP($K65,'DADOS MYLAPS'!$A$8:$D$207,4,FALSE))</f>
        <v/>
      </c>
      <c r="J65" s="13" t="str">
        <f>IF(K65="","",RANK(P65,$O$8:$O$157,1))</f>
        <v/>
      </c>
      <c r="K65" s="13"/>
      <c r="L65" s="36" t="str">
        <f>IF(K65="","",VLOOKUP($K65,'DADOS MYLAPS'!$A$8:$D$207,3,FALSE))</f>
        <v/>
      </c>
      <c r="M65" s="14" t="str">
        <f>IF($K65="","",VLOOKUP($K65,'DADOS MYLAPS'!$A$8:$C$207,2,FALSE))</f>
        <v/>
      </c>
      <c r="N65" s="14" t="str">
        <f>IF($K65="","",+M65)</f>
        <v/>
      </c>
      <c r="O65" s="14"/>
      <c r="P65" s="14">
        <f>SUM(N65:N67)</f>
        <v>0</v>
      </c>
      <c r="Q65" s="15"/>
    </row>
    <row r="66" spans="9:17" x14ac:dyDescent="0.35">
      <c r="I66" s="16" t="str">
        <f>IF(K66="","",VLOOKUP($K66,'DADOS MYLAPS'!$A$8:$D$207,4,FALSE))</f>
        <v/>
      </c>
      <c r="J66" s="17" t="str">
        <f>IF(K66="","",RANK(P66,$O$8:$O$157,1))</f>
        <v/>
      </c>
      <c r="K66" s="17"/>
      <c r="L66" s="37" t="str">
        <f>IF(K66="","",VLOOKUP($K66,'DADOS MYLAPS'!$A$8:$D$207,3,FALSE))</f>
        <v/>
      </c>
      <c r="M66" s="18" t="str">
        <f>IF($K66="","",VLOOKUP($K66,'DADOS MYLAPS'!$A$8:$C$207,2,FALSE))</f>
        <v/>
      </c>
      <c r="N66" s="18" t="str">
        <f>IF($K66="","",+M66-M65)</f>
        <v/>
      </c>
      <c r="O66" s="18"/>
      <c r="P66" s="18">
        <f>SUM(N65:N67)</f>
        <v>0</v>
      </c>
      <c r="Q66" s="19"/>
    </row>
    <row r="67" spans="9:17" x14ac:dyDescent="0.35">
      <c r="I67" s="16" t="str">
        <f>IF(K67="","",VLOOKUP($K67,'DADOS MYLAPS'!$A$8:$D$207,4,FALSE))</f>
        <v/>
      </c>
      <c r="J67" s="17" t="str">
        <f>IF(K67="","",RANK(P67,$O$8:$O$157,1))</f>
        <v/>
      </c>
      <c r="K67" s="17"/>
      <c r="L67" s="37" t="str">
        <f>IF(K67="","",VLOOKUP($K67,'DADOS MYLAPS'!$A$8:$D$207,3,FALSE))</f>
        <v/>
      </c>
      <c r="M67" s="18" t="str">
        <f>IF($K67="","",VLOOKUP($K67,'DADOS MYLAPS'!$A$8:$C$207,2,FALSE))</f>
        <v/>
      </c>
      <c r="N67" s="18" t="str">
        <f>IF($K67="","",+M67-M66)</f>
        <v/>
      </c>
      <c r="O67" s="20" t="str">
        <f>IF(K65="","",IF(SUM(N65:N67)=0,"",SUM(N65:N67)))</f>
        <v/>
      </c>
      <c r="P67" s="18">
        <f>SUM(N65:N67)</f>
        <v>0</v>
      </c>
      <c r="Q67" s="21" t="str">
        <f>IF(K65="","",+O67-$O$10)</f>
        <v/>
      </c>
    </row>
    <row r="68" spans="9:17" x14ac:dyDescent="0.35">
      <c r="I68" s="12" t="str">
        <f>IF(K68="","",VLOOKUP($K68,'DADOS MYLAPS'!$A$8:$D$207,4,FALSE))</f>
        <v/>
      </c>
      <c r="J68" s="13" t="str">
        <f>IF(K68="","",RANK(P68,$O$8:$O$157,1))</f>
        <v/>
      </c>
      <c r="K68" s="13"/>
      <c r="L68" s="36" t="str">
        <f>IF(K68="","",VLOOKUP($K68,'DADOS MYLAPS'!$A$8:$D$207,3,FALSE))</f>
        <v/>
      </c>
      <c r="M68" s="14" t="str">
        <f>IF($K68="","",VLOOKUP($K68,'DADOS MYLAPS'!$A$8:$C$207,2,FALSE))</f>
        <v/>
      </c>
      <c r="N68" s="14" t="str">
        <f>IF($K68="","",+M68)</f>
        <v/>
      </c>
      <c r="O68" s="14"/>
      <c r="P68" s="14">
        <f>SUM(N68:N70)</f>
        <v>0</v>
      </c>
      <c r="Q68" s="15"/>
    </row>
    <row r="69" spans="9:17" x14ac:dyDescent="0.35">
      <c r="I69" s="16" t="str">
        <f>IF(K69="","",VLOOKUP($K69,'DADOS MYLAPS'!$A$8:$D$207,4,FALSE))</f>
        <v/>
      </c>
      <c r="J69" s="17" t="str">
        <f>IF(K69="","",RANK(P69,$O$8:$O$157,1))</f>
        <v/>
      </c>
      <c r="K69" s="17"/>
      <c r="L69" s="37" t="str">
        <f>IF(K69="","",VLOOKUP($K69,'DADOS MYLAPS'!$A$8:$D$207,3,FALSE))</f>
        <v/>
      </c>
      <c r="M69" s="18" t="str">
        <f>IF($K69="","",VLOOKUP($K69,'DADOS MYLAPS'!$A$8:$C$207,2,FALSE))</f>
        <v/>
      </c>
      <c r="N69" s="18" t="str">
        <f>IF($K69="","",+M69-M68)</f>
        <v/>
      </c>
      <c r="O69" s="18"/>
      <c r="P69" s="18">
        <f>SUM(N68:N70)</f>
        <v>0</v>
      </c>
      <c r="Q69" s="19"/>
    </row>
    <row r="70" spans="9:17" x14ac:dyDescent="0.35">
      <c r="I70" s="16" t="str">
        <f>IF(K70="","",VLOOKUP($K70,'DADOS MYLAPS'!$A$8:$D$207,4,FALSE))</f>
        <v/>
      </c>
      <c r="J70" s="17" t="str">
        <f>IF(K70="","",RANK(P70,$O$8:$O$157,1))</f>
        <v/>
      </c>
      <c r="K70" s="17"/>
      <c r="L70" s="37" t="str">
        <f>IF(K70="","",VLOOKUP($K70,'DADOS MYLAPS'!$A$8:$D$207,3,FALSE))</f>
        <v/>
      </c>
      <c r="M70" s="18" t="str">
        <f>IF($K70="","",VLOOKUP($K70,'DADOS MYLAPS'!$A$8:$C$207,2,FALSE))</f>
        <v/>
      </c>
      <c r="N70" s="18" t="str">
        <f>IF($K70="","",+M70-M69)</f>
        <v/>
      </c>
      <c r="O70" s="20" t="str">
        <f>IF(K68="","",IF(SUM(N68:N70)=0,"",SUM(N68:N70)))</f>
        <v/>
      </c>
      <c r="P70" s="18">
        <f>SUM(N68:N70)</f>
        <v>0</v>
      </c>
      <c r="Q70" s="21" t="str">
        <f>IF(K68="","",+O70-$O$10)</f>
        <v/>
      </c>
    </row>
    <row r="71" spans="9:17" x14ac:dyDescent="0.35">
      <c r="I71" s="12" t="str">
        <f>IF(K71="","",VLOOKUP($K71,'DADOS MYLAPS'!$A$8:$D$207,4,FALSE))</f>
        <v/>
      </c>
      <c r="J71" s="13" t="str">
        <f>IF(K71="","",RANK(P71,$O$8:$O$157,1))</f>
        <v/>
      </c>
      <c r="K71" s="13"/>
      <c r="L71" s="36" t="str">
        <f>IF(K71="","",VLOOKUP($K71,'DADOS MYLAPS'!$A$8:$D$207,3,FALSE))</f>
        <v/>
      </c>
      <c r="M71" s="14" t="str">
        <f>IF($K71="","",VLOOKUP($K71,'DADOS MYLAPS'!$A$8:$C$207,2,FALSE))</f>
        <v/>
      </c>
      <c r="N71" s="14" t="str">
        <f>IF($K71="","",+M71)</f>
        <v/>
      </c>
      <c r="O71" s="14"/>
      <c r="P71" s="14">
        <f>SUM(N71:N73)</f>
        <v>0</v>
      </c>
      <c r="Q71" s="15"/>
    </row>
    <row r="72" spans="9:17" x14ac:dyDescent="0.35">
      <c r="I72" s="16" t="str">
        <f>IF(K72="","",VLOOKUP($K72,'DADOS MYLAPS'!$A$8:$D$207,4,FALSE))</f>
        <v/>
      </c>
      <c r="J72" s="17" t="str">
        <f>IF(K72="","",RANK(P72,$O$8:$O$157,1))</f>
        <v/>
      </c>
      <c r="K72" s="17"/>
      <c r="L72" s="37" t="str">
        <f>IF(K72="","",VLOOKUP($K72,'DADOS MYLAPS'!$A$8:$D$207,3,FALSE))</f>
        <v/>
      </c>
      <c r="M72" s="18" t="str">
        <f>IF($K72="","",VLOOKUP($K72,'DADOS MYLAPS'!$A$8:$C$207,2,FALSE))</f>
        <v/>
      </c>
      <c r="N72" s="18" t="str">
        <f>IF($K72="","",+M72-M71)</f>
        <v/>
      </c>
      <c r="O72" s="18"/>
      <c r="P72" s="18">
        <f>SUM(N71:N73)</f>
        <v>0</v>
      </c>
      <c r="Q72" s="19"/>
    </row>
    <row r="73" spans="9:17" x14ac:dyDescent="0.35">
      <c r="I73" s="16" t="str">
        <f>IF(K73="","",VLOOKUP($K73,'DADOS MYLAPS'!$A$8:$D$207,4,FALSE))</f>
        <v/>
      </c>
      <c r="J73" s="17" t="str">
        <f>IF(K73="","",RANK(P73,$O$8:$O$157,1))</f>
        <v/>
      </c>
      <c r="K73" s="17"/>
      <c r="L73" s="37" t="str">
        <f>IF(K73="","",VLOOKUP($K73,'DADOS MYLAPS'!$A$8:$D$207,3,FALSE))</f>
        <v/>
      </c>
      <c r="M73" s="18" t="str">
        <f>IF($K73="","",VLOOKUP($K73,'DADOS MYLAPS'!$A$8:$C$207,2,FALSE))</f>
        <v/>
      </c>
      <c r="N73" s="18" t="str">
        <f>IF($K73="","",+M73-M72)</f>
        <v/>
      </c>
      <c r="O73" s="20" t="str">
        <f>IF(K71="","",IF(SUM(N71:N73)=0,"",SUM(N71:N73)))</f>
        <v/>
      </c>
      <c r="P73" s="18">
        <f>SUM(N71:N73)</f>
        <v>0</v>
      </c>
      <c r="Q73" s="21" t="str">
        <f>IF(K71="","",+O73-$O$10)</f>
        <v/>
      </c>
    </row>
    <row r="74" spans="9:17" x14ac:dyDescent="0.35">
      <c r="I74" s="12" t="str">
        <f>IF(K74="","",VLOOKUP($K74,'DADOS MYLAPS'!$A$8:$D$207,4,FALSE))</f>
        <v/>
      </c>
      <c r="J74" s="13" t="str">
        <f>IF(K74="","",RANK(P74,$O$8:$O$157,1))</f>
        <v/>
      </c>
      <c r="K74" s="13"/>
      <c r="L74" s="36" t="str">
        <f>IF(K74="","",VLOOKUP($K74,'DADOS MYLAPS'!$A$8:$D$207,3,FALSE))</f>
        <v/>
      </c>
      <c r="M74" s="14" t="str">
        <f>IF($K74="","",VLOOKUP($K74,'DADOS MYLAPS'!$A$8:$C$207,2,FALSE))</f>
        <v/>
      </c>
      <c r="N74" s="14" t="str">
        <f>IF($K74="","",+M74)</f>
        <v/>
      </c>
      <c r="O74" s="14"/>
      <c r="P74" s="14">
        <f>SUM(N74:N76)</f>
        <v>0</v>
      </c>
      <c r="Q74" s="15"/>
    </row>
    <row r="75" spans="9:17" x14ac:dyDescent="0.35">
      <c r="I75" s="16" t="str">
        <f>IF(K75="","",VLOOKUP($K75,'DADOS MYLAPS'!$A$8:$D$207,4,FALSE))</f>
        <v/>
      </c>
      <c r="J75" s="17" t="str">
        <f>IF(K75="","",RANK(P75,$O$8:$O$157,1))</f>
        <v/>
      </c>
      <c r="K75" s="17"/>
      <c r="L75" s="37" t="str">
        <f>IF(K75="","",VLOOKUP($K75,'DADOS MYLAPS'!$A$8:$D$207,3,FALSE))</f>
        <v/>
      </c>
      <c r="M75" s="18" t="str">
        <f>IF($K75="","",VLOOKUP($K75,'DADOS MYLAPS'!$A$8:$C$207,2,FALSE))</f>
        <v/>
      </c>
      <c r="N75" s="18" t="str">
        <f>IF($K75="","",+M75-M74)</f>
        <v/>
      </c>
      <c r="O75" s="18"/>
      <c r="P75" s="18">
        <f>SUM(N74:N76)</f>
        <v>0</v>
      </c>
      <c r="Q75" s="19"/>
    </row>
    <row r="76" spans="9:17" x14ac:dyDescent="0.35">
      <c r="I76" s="16" t="str">
        <f>IF(K76="","",VLOOKUP($K76,'DADOS MYLAPS'!$A$8:$D$207,4,FALSE))</f>
        <v/>
      </c>
      <c r="J76" s="17" t="str">
        <f>IF(K76="","",RANK(P76,$O$8:$O$157,1))</f>
        <v/>
      </c>
      <c r="K76" s="17"/>
      <c r="L76" s="37" t="str">
        <f>IF(K76="","",VLOOKUP($K76,'DADOS MYLAPS'!$A$8:$D$207,3,FALSE))</f>
        <v/>
      </c>
      <c r="M76" s="18" t="str">
        <f>IF($K76="","",VLOOKUP($K76,'DADOS MYLAPS'!$A$8:$C$207,2,FALSE))</f>
        <v/>
      </c>
      <c r="N76" s="18" t="str">
        <f>IF($K76="","",+M76-M75)</f>
        <v/>
      </c>
      <c r="O76" s="20" t="str">
        <f>IF(K74="","",IF(SUM(N74:N76)=0,"",SUM(N74:N76)))</f>
        <v/>
      </c>
      <c r="P76" s="18">
        <f>SUM(N74:N76)</f>
        <v>0</v>
      </c>
      <c r="Q76" s="21" t="str">
        <f>IF(K74="","",+O76-$O$10)</f>
        <v/>
      </c>
    </row>
    <row r="77" spans="9:17" x14ac:dyDescent="0.35">
      <c r="I77" s="12" t="str">
        <f>IF(K77="","",VLOOKUP($K77,'DADOS MYLAPS'!$A$8:$D$207,4,FALSE))</f>
        <v/>
      </c>
      <c r="J77" s="13" t="str">
        <f>IF(K77="","",RANK(P77,$O$8:$O$157,1))</f>
        <v/>
      </c>
      <c r="K77" s="13"/>
      <c r="L77" s="36" t="str">
        <f>IF(K77="","",VLOOKUP($K77,'DADOS MYLAPS'!$A$8:$D$207,3,FALSE))</f>
        <v/>
      </c>
      <c r="M77" s="14" t="str">
        <f>IF($K77="","",VLOOKUP($K77,'DADOS MYLAPS'!$A$8:$C$207,2,FALSE))</f>
        <v/>
      </c>
      <c r="N77" s="14" t="str">
        <f>IF($K77="","",+M77)</f>
        <v/>
      </c>
      <c r="O77" s="14"/>
      <c r="P77" s="14">
        <f>SUM(N77:N79)</f>
        <v>0</v>
      </c>
      <c r="Q77" s="15"/>
    </row>
    <row r="78" spans="9:17" x14ac:dyDescent="0.35">
      <c r="I78" s="16" t="str">
        <f>IF(K78="","",VLOOKUP($K78,'DADOS MYLAPS'!$A$8:$D$207,4,FALSE))</f>
        <v/>
      </c>
      <c r="J78" s="17" t="str">
        <f>IF(K78="","",RANK(P78,$O$8:$O$157,1))</f>
        <v/>
      </c>
      <c r="K78" s="17"/>
      <c r="L78" s="37" t="str">
        <f>IF(K78="","",VLOOKUP($K78,'DADOS MYLAPS'!$A$8:$D$207,3,FALSE))</f>
        <v/>
      </c>
      <c r="M78" s="18" t="str">
        <f>IF($K78="","",VLOOKUP($K78,'DADOS MYLAPS'!$A$8:$C$207,2,FALSE))</f>
        <v/>
      </c>
      <c r="N78" s="18" t="str">
        <f>IF($K78="","",+M78-M77)</f>
        <v/>
      </c>
      <c r="O78" s="18"/>
      <c r="P78" s="18">
        <f>SUM(N77:N79)</f>
        <v>0</v>
      </c>
      <c r="Q78" s="19"/>
    </row>
    <row r="79" spans="9:17" x14ac:dyDescent="0.35">
      <c r="I79" s="16" t="str">
        <f>IF(K79="","",VLOOKUP($K79,'DADOS MYLAPS'!$A$8:$D$207,4,FALSE))</f>
        <v/>
      </c>
      <c r="J79" s="17" t="str">
        <f>IF(K79="","",RANK(P79,$O$8:$O$157,1))</f>
        <v/>
      </c>
      <c r="K79" s="17"/>
      <c r="L79" s="37" t="str">
        <f>IF(K79="","",VLOOKUP($K79,'DADOS MYLAPS'!$A$8:$D$207,3,FALSE))</f>
        <v/>
      </c>
      <c r="M79" s="18" t="str">
        <f>IF($K79="","",VLOOKUP($K79,'DADOS MYLAPS'!$A$8:$C$207,2,FALSE))</f>
        <v/>
      </c>
      <c r="N79" s="18" t="str">
        <f>IF($K79="","",+M79-M78)</f>
        <v/>
      </c>
      <c r="O79" s="20" t="str">
        <f>IF(K77="","",IF(SUM(N77:N79)=0,"",SUM(N77:N79)))</f>
        <v/>
      </c>
      <c r="P79" s="18">
        <f>SUM(N77:N79)</f>
        <v>0</v>
      </c>
      <c r="Q79" s="21" t="str">
        <f>IF(K77="","",+O79-$O$10)</f>
        <v/>
      </c>
    </row>
    <row r="80" spans="9:17" x14ac:dyDescent="0.35">
      <c r="I80" s="12" t="str">
        <f>IF(K80="","",VLOOKUP($K80,'DADOS MYLAPS'!$A$8:$D$207,4,FALSE))</f>
        <v/>
      </c>
      <c r="J80" s="13" t="str">
        <f>IF(K80="","",RANK(P80,$O$8:$O$157,1))</f>
        <v/>
      </c>
      <c r="K80" s="13"/>
      <c r="L80" s="36" t="str">
        <f>IF(K80="","",VLOOKUP($K80,'DADOS MYLAPS'!$A$8:$D$207,3,FALSE))</f>
        <v/>
      </c>
      <c r="M80" s="14" t="str">
        <f>IF($K80="","",VLOOKUP($K80,'DADOS MYLAPS'!$A$8:$C$207,2,FALSE))</f>
        <v/>
      </c>
      <c r="N80" s="14" t="str">
        <f>IF($K80="","",+M80)</f>
        <v/>
      </c>
      <c r="O80" s="14"/>
      <c r="P80" s="14">
        <f>SUM(N80:N82)</f>
        <v>0</v>
      </c>
      <c r="Q80" s="15"/>
    </row>
    <row r="81" spans="9:17" x14ac:dyDescent="0.35">
      <c r="I81" s="16" t="str">
        <f>IF(K81="","",VLOOKUP($K81,'DADOS MYLAPS'!$A$8:$D$207,4,FALSE))</f>
        <v/>
      </c>
      <c r="J81" s="17" t="str">
        <f>IF(K81="","",RANK(P81,$O$8:$O$157,1))</f>
        <v/>
      </c>
      <c r="K81" s="17"/>
      <c r="L81" s="37" t="str">
        <f>IF(K81="","",VLOOKUP($K81,'DADOS MYLAPS'!$A$8:$D$207,3,FALSE))</f>
        <v/>
      </c>
      <c r="M81" s="18" t="str">
        <f>IF($K81="","",VLOOKUP($K81,'DADOS MYLAPS'!$A$8:$C$207,2,FALSE))</f>
        <v/>
      </c>
      <c r="N81" s="18" t="str">
        <f>IF($K81="","",+M81-M80)</f>
        <v/>
      </c>
      <c r="O81" s="18"/>
      <c r="P81" s="18">
        <f>SUM(N80:N82)</f>
        <v>0</v>
      </c>
      <c r="Q81" s="19"/>
    </row>
    <row r="82" spans="9:17" x14ac:dyDescent="0.35">
      <c r="I82" s="16" t="str">
        <f>IF(K82="","",VLOOKUP($K82,'DADOS MYLAPS'!$A$8:$D$207,4,FALSE))</f>
        <v/>
      </c>
      <c r="J82" s="17" t="str">
        <f>IF(K82="","",RANK(P82,$O$8:$O$157,1))</f>
        <v/>
      </c>
      <c r="K82" s="17"/>
      <c r="L82" s="37" t="str">
        <f>IF(K82="","",VLOOKUP($K82,'DADOS MYLAPS'!$A$8:$D$207,3,FALSE))</f>
        <v/>
      </c>
      <c r="M82" s="18" t="str">
        <f>IF($K82="","",VLOOKUP($K82,'DADOS MYLAPS'!$A$8:$C$207,2,FALSE))</f>
        <v/>
      </c>
      <c r="N82" s="18" t="str">
        <f>IF($K82="","",+M82-M81)</f>
        <v/>
      </c>
      <c r="O82" s="20" t="str">
        <f>IF(K80="","",IF(SUM(N80:N82)=0,"",SUM(N80:N82)))</f>
        <v/>
      </c>
      <c r="P82" s="18">
        <f>SUM(N80:N82)</f>
        <v>0</v>
      </c>
      <c r="Q82" s="21" t="str">
        <f>IF(K80="","",+O82-$O$10)</f>
        <v/>
      </c>
    </row>
    <row r="83" spans="9:17" x14ac:dyDescent="0.35">
      <c r="I83" s="12" t="str">
        <f>IF(K83="","",VLOOKUP($K83,'DADOS MYLAPS'!$A$8:$D$207,4,FALSE))</f>
        <v/>
      </c>
      <c r="J83" s="13" t="str">
        <f>IF(K83="","",RANK(P83,$O$8:$O$157,1))</f>
        <v/>
      </c>
      <c r="K83" s="13"/>
      <c r="L83" s="36" t="str">
        <f>IF(K83="","",VLOOKUP($K83,'DADOS MYLAPS'!$A$8:$D$207,3,FALSE))</f>
        <v/>
      </c>
      <c r="M83" s="14" t="str">
        <f>IF($K83="","",VLOOKUP($K83,'DADOS MYLAPS'!$A$8:$C$207,2,FALSE))</f>
        <v/>
      </c>
      <c r="N83" s="14" t="str">
        <f>IF($K83="","",+M83)</f>
        <v/>
      </c>
      <c r="O83" s="14"/>
      <c r="P83" s="14">
        <f>SUM(N83:N85)</f>
        <v>0</v>
      </c>
      <c r="Q83" s="15"/>
    </row>
    <row r="84" spans="9:17" x14ac:dyDescent="0.35">
      <c r="I84" s="16" t="str">
        <f>IF(K84="","",VLOOKUP($K84,'DADOS MYLAPS'!$A$8:$D$207,4,FALSE))</f>
        <v/>
      </c>
      <c r="J84" s="17" t="str">
        <f>IF(K84="","",RANK(P84,$O$8:$O$157,1))</f>
        <v/>
      </c>
      <c r="K84" s="17"/>
      <c r="L84" s="37" t="str">
        <f>IF(K84="","",VLOOKUP($K84,'DADOS MYLAPS'!$A$8:$D$207,3,FALSE))</f>
        <v/>
      </c>
      <c r="M84" s="18" t="str">
        <f>IF($K84="","",VLOOKUP($K84,'DADOS MYLAPS'!$A$8:$C$207,2,FALSE))</f>
        <v/>
      </c>
      <c r="N84" s="18" t="str">
        <f>IF($K84="","",+M84-M83)</f>
        <v/>
      </c>
      <c r="O84" s="18"/>
      <c r="P84" s="18">
        <f>SUM(N83:N85)</f>
        <v>0</v>
      </c>
      <c r="Q84" s="19"/>
    </row>
    <row r="85" spans="9:17" x14ac:dyDescent="0.35">
      <c r="I85" s="16" t="str">
        <f>IF(K85="","",VLOOKUP($K85,'DADOS MYLAPS'!$A$8:$D$207,4,FALSE))</f>
        <v/>
      </c>
      <c r="J85" s="17" t="str">
        <f>IF(K85="","",RANK(P85,$O$8:$O$157,1))</f>
        <v/>
      </c>
      <c r="K85" s="17"/>
      <c r="L85" s="37" t="str">
        <f>IF(K85="","",VLOOKUP($K85,'DADOS MYLAPS'!$A$8:$D$207,3,FALSE))</f>
        <v/>
      </c>
      <c r="M85" s="18" t="str">
        <f>IF($K85="","",VLOOKUP($K85,'DADOS MYLAPS'!$A$8:$C$207,2,FALSE))</f>
        <v/>
      </c>
      <c r="N85" s="18" t="str">
        <f>IF($K85="","",+M85-M84)</f>
        <v/>
      </c>
      <c r="O85" s="20" t="str">
        <f>IF(K83="","",IF(SUM(N83:N85)=0,"",SUM(N83:N85)))</f>
        <v/>
      </c>
      <c r="P85" s="18">
        <f>SUM(N83:N85)</f>
        <v>0</v>
      </c>
      <c r="Q85" s="21" t="str">
        <f>IF(K83="","",+O85-$O$10)</f>
        <v/>
      </c>
    </row>
    <row r="86" spans="9:17" x14ac:dyDescent="0.35">
      <c r="I86" s="12" t="str">
        <f>IF(K86="","",VLOOKUP($K86,'DADOS MYLAPS'!$A$8:$D$207,4,FALSE))</f>
        <v/>
      </c>
      <c r="J86" s="13" t="str">
        <f>IF(K86="","",RANK(P86,$O$8:$O$157,1))</f>
        <v/>
      </c>
      <c r="K86" s="13"/>
      <c r="L86" s="36" t="str">
        <f>IF(K86="","",VLOOKUP($K86,'DADOS MYLAPS'!$A$8:$D$207,3,FALSE))</f>
        <v/>
      </c>
      <c r="M86" s="14" t="str">
        <f>IF($K86="","",VLOOKUP($K86,'DADOS MYLAPS'!$A$8:$C$207,2,FALSE))</f>
        <v/>
      </c>
      <c r="N86" s="14" t="str">
        <f>IF($K86="","",+M86)</f>
        <v/>
      </c>
      <c r="O86" s="14"/>
      <c r="P86" s="14">
        <f>SUM(N86:N88)</f>
        <v>0</v>
      </c>
      <c r="Q86" s="15"/>
    </row>
    <row r="87" spans="9:17" x14ac:dyDescent="0.35">
      <c r="I87" s="16" t="str">
        <f>IF(K87="","",VLOOKUP($K87,'DADOS MYLAPS'!$A$8:$D$207,4,FALSE))</f>
        <v/>
      </c>
      <c r="J87" s="17" t="str">
        <f>IF(K87="","",RANK(P87,$O$8:$O$157,1))</f>
        <v/>
      </c>
      <c r="K87" s="17"/>
      <c r="L87" s="37" t="str">
        <f>IF(K87="","",VLOOKUP($K87,'DADOS MYLAPS'!$A$8:$D$207,3,FALSE))</f>
        <v/>
      </c>
      <c r="M87" s="18" t="str">
        <f>IF($K87="","",VLOOKUP($K87,'DADOS MYLAPS'!$A$8:$C$207,2,FALSE))</f>
        <v/>
      </c>
      <c r="N87" s="18" t="str">
        <f>IF($K87="","",+M87-M86)</f>
        <v/>
      </c>
      <c r="O87" s="18"/>
      <c r="P87" s="18">
        <f>SUM(N86:N88)</f>
        <v>0</v>
      </c>
      <c r="Q87" s="19"/>
    </row>
    <row r="88" spans="9:17" x14ac:dyDescent="0.35">
      <c r="I88" s="16" t="str">
        <f>IF(K88="","",VLOOKUP($K88,'DADOS MYLAPS'!$A$8:$D$207,4,FALSE))</f>
        <v/>
      </c>
      <c r="J88" s="17" t="str">
        <f>IF(K88="","",RANK(P88,$O$8:$O$157,1))</f>
        <v/>
      </c>
      <c r="K88" s="17"/>
      <c r="L88" s="37" t="str">
        <f>IF(K88="","",VLOOKUP($K88,'DADOS MYLAPS'!$A$8:$D$207,3,FALSE))</f>
        <v/>
      </c>
      <c r="M88" s="18" t="str">
        <f>IF($K88="","",VLOOKUP($K88,'DADOS MYLAPS'!$A$8:$C$207,2,FALSE))</f>
        <v/>
      </c>
      <c r="N88" s="18" t="str">
        <f>IF($K88="","",+M88-M87)</f>
        <v/>
      </c>
      <c r="O88" s="20" t="str">
        <f>IF(K86="","",IF(SUM(N86:N88)=0,"",SUM(N86:N88)))</f>
        <v/>
      </c>
      <c r="P88" s="18">
        <f>SUM(N86:N88)</f>
        <v>0</v>
      </c>
      <c r="Q88" s="21" t="str">
        <f>IF(K86="","",+O88-$O$10)</f>
        <v/>
      </c>
    </row>
    <row r="89" spans="9:17" x14ac:dyDescent="0.35">
      <c r="I89" s="12" t="str">
        <f>IF(K89="","",VLOOKUP($K89,'DADOS MYLAPS'!$A$8:$D$207,4,FALSE))</f>
        <v/>
      </c>
      <c r="J89" s="13" t="str">
        <f>IF(K89="","",RANK(P89,$O$8:$O$157,1))</f>
        <v/>
      </c>
      <c r="K89" s="13"/>
      <c r="L89" s="36" t="str">
        <f>IF(K89="","",VLOOKUP($K89,'DADOS MYLAPS'!$A$8:$D$207,3,FALSE))</f>
        <v/>
      </c>
      <c r="M89" s="14" t="str">
        <f>IF($K89="","",VLOOKUP($K89,'DADOS MYLAPS'!$A$8:$C$207,2,FALSE))</f>
        <v/>
      </c>
      <c r="N89" s="14" t="str">
        <f>IF($K89="","",+M89)</f>
        <v/>
      </c>
      <c r="O89" s="14"/>
      <c r="P89" s="14">
        <f>SUM(N89:N91)</f>
        <v>0</v>
      </c>
      <c r="Q89" s="15"/>
    </row>
    <row r="90" spans="9:17" x14ac:dyDescent="0.35">
      <c r="I90" s="16" t="str">
        <f>IF(K90="","",VLOOKUP($K90,'DADOS MYLAPS'!$A$8:$D$207,4,FALSE))</f>
        <v/>
      </c>
      <c r="J90" s="17" t="str">
        <f>IF(K90="","",RANK(P90,$O$8:$O$157,1))</f>
        <v/>
      </c>
      <c r="K90" s="17"/>
      <c r="L90" s="37" t="str">
        <f>IF(K90="","",VLOOKUP($K90,'DADOS MYLAPS'!$A$8:$D$207,3,FALSE))</f>
        <v/>
      </c>
      <c r="M90" s="18" t="str">
        <f>IF($K90="","",VLOOKUP($K90,'DADOS MYLAPS'!$A$8:$C$207,2,FALSE))</f>
        <v/>
      </c>
      <c r="N90" s="18" t="str">
        <f>IF($K90="","",+M90-M89)</f>
        <v/>
      </c>
      <c r="O90" s="18"/>
      <c r="P90" s="18">
        <f>SUM(N89:N91)</f>
        <v>0</v>
      </c>
      <c r="Q90" s="19"/>
    </row>
    <row r="91" spans="9:17" x14ac:dyDescent="0.35">
      <c r="I91" s="16" t="str">
        <f>IF(K91="","",VLOOKUP($K91,'DADOS MYLAPS'!$A$8:$D$207,4,FALSE))</f>
        <v/>
      </c>
      <c r="J91" s="17" t="str">
        <f>IF(K91="","",RANK(P91,$O$8:$O$157,1))</f>
        <v/>
      </c>
      <c r="K91" s="17"/>
      <c r="L91" s="37" t="str">
        <f>IF(K91="","",VLOOKUP($K91,'DADOS MYLAPS'!$A$8:$D$207,3,FALSE))</f>
        <v/>
      </c>
      <c r="M91" s="18" t="str">
        <f>IF($K91="","",VLOOKUP($K91,'DADOS MYLAPS'!$A$8:$C$207,2,FALSE))</f>
        <v/>
      </c>
      <c r="N91" s="18" t="str">
        <f>IF($K91="","",+M91-M90)</f>
        <v/>
      </c>
      <c r="O91" s="20" t="str">
        <f>IF(K89="","",IF(SUM(N89:N91)=0,"",SUM(N89:N91)))</f>
        <v/>
      </c>
      <c r="P91" s="18">
        <f>SUM(N89:N91)</f>
        <v>0</v>
      </c>
      <c r="Q91" s="21" t="str">
        <f>IF(K89="","",+O91-$O$10)</f>
        <v/>
      </c>
    </row>
    <row r="92" spans="9:17" x14ac:dyDescent="0.35">
      <c r="I92" s="12" t="str">
        <f>IF(K92="","",VLOOKUP($K92,'DADOS MYLAPS'!$A$8:$D$207,4,FALSE))</f>
        <v/>
      </c>
      <c r="J92" s="13" t="str">
        <f>IF(K92="","",RANK(P92,$O$8:$O$157,1))</f>
        <v/>
      </c>
      <c r="K92" s="13"/>
      <c r="L92" s="36" t="str">
        <f>IF(K92="","",VLOOKUP($K92,'DADOS MYLAPS'!$A$8:$D$207,3,FALSE))</f>
        <v/>
      </c>
      <c r="M92" s="14" t="str">
        <f>IF($K92="","",VLOOKUP($K92,'DADOS MYLAPS'!$A$8:$C$207,2,FALSE))</f>
        <v/>
      </c>
      <c r="N92" s="14" t="str">
        <f>IF($K92="","",+M92)</f>
        <v/>
      </c>
      <c r="O92" s="14"/>
      <c r="P92" s="14">
        <f>SUM(N92:N94)</f>
        <v>0</v>
      </c>
      <c r="Q92" s="15"/>
    </row>
    <row r="93" spans="9:17" x14ac:dyDescent="0.35">
      <c r="I93" s="16" t="str">
        <f>IF(K93="","",VLOOKUP($K93,'DADOS MYLAPS'!$A$8:$D$207,4,FALSE))</f>
        <v/>
      </c>
      <c r="J93" s="17" t="str">
        <f>IF(K93="","",RANK(P93,$O$8:$O$157,1))</f>
        <v/>
      </c>
      <c r="K93" s="17"/>
      <c r="L93" s="37" t="str">
        <f>IF(K93="","",VLOOKUP($K93,'DADOS MYLAPS'!$A$8:$D$207,3,FALSE))</f>
        <v/>
      </c>
      <c r="M93" s="18" t="str">
        <f>IF($K93="","",VLOOKUP($K93,'DADOS MYLAPS'!$A$8:$C$207,2,FALSE))</f>
        <v/>
      </c>
      <c r="N93" s="18" t="str">
        <f>IF($K93="","",+M93-M92)</f>
        <v/>
      </c>
      <c r="O93" s="18"/>
      <c r="P93" s="18">
        <f>SUM(N92:N94)</f>
        <v>0</v>
      </c>
      <c r="Q93" s="19"/>
    </row>
    <row r="94" spans="9:17" x14ac:dyDescent="0.35">
      <c r="I94" s="16" t="str">
        <f>IF(K94="","",VLOOKUP($K94,'DADOS MYLAPS'!$A$8:$D$207,4,FALSE))</f>
        <v/>
      </c>
      <c r="J94" s="17" t="str">
        <f>IF(K94="","",RANK(P94,$O$8:$O$157,1))</f>
        <v/>
      </c>
      <c r="K94" s="17"/>
      <c r="L94" s="37" t="str">
        <f>IF(K94="","",VLOOKUP($K94,'DADOS MYLAPS'!$A$8:$D$207,3,FALSE))</f>
        <v/>
      </c>
      <c r="M94" s="18" t="str">
        <f>IF($K94="","",VLOOKUP($K94,'DADOS MYLAPS'!$A$8:$C$207,2,FALSE))</f>
        <v/>
      </c>
      <c r="N94" s="18" t="str">
        <f>IF($K94="","",+M94-M93)</f>
        <v/>
      </c>
      <c r="O94" s="20" t="str">
        <f>IF(K92="","",IF(SUM(N92:N94)=0,"",SUM(N92:N94)))</f>
        <v/>
      </c>
      <c r="P94" s="18">
        <f>SUM(N92:N94)</f>
        <v>0</v>
      </c>
      <c r="Q94" s="21" t="str">
        <f>IF(K92="","",+O94-$O$10)</f>
        <v/>
      </c>
    </row>
    <row r="95" spans="9:17" x14ac:dyDescent="0.35">
      <c r="I95" s="12" t="str">
        <f>IF(K95="","",VLOOKUP($K95,'DADOS MYLAPS'!$A$8:$D$207,4,FALSE))</f>
        <v/>
      </c>
      <c r="J95" s="13" t="str">
        <f>IF(K95="","",RANK(P95,$O$8:$O$157,1))</f>
        <v/>
      </c>
      <c r="K95" s="13"/>
      <c r="L95" s="36" t="str">
        <f>IF(K95="","",VLOOKUP($K95,'DADOS MYLAPS'!$A$8:$D$207,3,FALSE))</f>
        <v/>
      </c>
      <c r="M95" s="14" t="str">
        <f>IF($K95="","",VLOOKUP($K95,'DADOS MYLAPS'!$A$8:$C$207,2,FALSE))</f>
        <v/>
      </c>
      <c r="N95" s="14" t="str">
        <f>IF($K95="","",+M95)</f>
        <v/>
      </c>
      <c r="O95" s="14"/>
      <c r="P95" s="14">
        <f>SUM(N95:N97)</f>
        <v>0</v>
      </c>
      <c r="Q95" s="15"/>
    </row>
    <row r="96" spans="9:17" x14ac:dyDescent="0.35">
      <c r="I96" s="16" t="str">
        <f>IF(K96="","",VLOOKUP($K96,'DADOS MYLAPS'!$A$8:$D$207,4,FALSE))</f>
        <v/>
      </c>
      <c r="J96" s="17" t="str">
        <f>IF(K96="","",RANK(P96,$O$8:$O$157,1))</f>
        <v/>
      </c>
      <c r="K96" s="17"/>
      <c r="L96" s="37" t="str">
        <f>IF(K96="","",VLOOKUP($K96,'DADOS MYLAPS'!$A$8:$D$207,3,FALSE))</f>
        <v/>
      </c>
      <c r="M96" s="18" t="str">
        <f>IF($K96="","",VLOOKUP($K96,'DADOS MYLAPS'!$A$8:$C$207,2,FALSE))</f>
        <v/>
      </c>
      <c r="N96" s="18" t="str">
        <f>IF($K96="","",+M96-M95)</f>
        <v/>
      </c>
      <c r="O96" s="18"/>
      <c r="P96" s="18">
        <f>SUM(N95:N97)</f>
        <v>0</v>
      </c>
      <c r="Q96" s="19"/>
    </row>
    <row r="97" spans="9:17" x14ac:dyDescent="0.35">
      <c r="I97" s="16" t="str">
        <f>IF(K97="","",VLOOKUP($K97,'DADOS MYLAPS'!$A$8:$D$207,4,FALSE))</f>
        <v/>
      </c>
      <c r="J97" s="17" t="str">
        <f>IF(K97="","",RANK(P97,$O$8:$O$157,1))</f>
        <v/>
      </c>
      <c r="K97" s="17"/>
      <c r="L97" s="37" t="str">
        <f>IF(K97="","",VLOOKUP($K97,'DADOS MYLAPS'!$A$8:$D$207,3,FALSE))</f>
        <v/>
      </c>
      <c r="M97" s="18" t="str">
        <f>IF($K97="","",VLOOKUP($K97,'DADOS MYLAPS'!$A$8:$C$207,2,FALSE))</f>
        <v/>
      </c>
      <c r="N97" s="18" t="str">
        <f>IF($K97="","",+M97-M96)</f>
        <v/>
      </c>
      <c r="O97" s="20" t="str">
        <f>IF(K95="","",IF(SUM(N95:N97)=0,"",SUM(N95:N97)))</f>
        <v/>
      </c>
      <c r="P97" s="18">
        <f>SUM(N95:N97)</f>
        <v>0</v>
      </c>
      <c r="Q97" s="21" t="str">
        <f>IF(K95="","",+O97-$O$10)</f>
        <v/>
      </c>
    </row>
    <row r="98" spans="9:17" x14ac:dyDescent="0.35">
      <c r="I98" s="12" t="str">
        <f>IF(K98="","",VLOOKUP($K98,'DADOS MYLAPS'!$A$8:$D$207,4,FALSE))</f>
        <v/>
      </c>
      <c r="J98" s="13" t="str">
        <f>IF(K98="","",RANK(P98,$O$8:$O$157,1))</f>
        <v/>
      </c>
      <c r="K98" s="13"/>
      <c r="L98" s="36" t="str">
        <f>IF(K98="","",VLOOKUP($K98,'DADOS MYLAPS'!$A$8:$D$207,3,FALSE))</f>
        <v/>
      </c>
      <c r="M98" s="14" t="str">
        <f>IF($K98="","",VLOOKUP($K98,'DADOS MYLAPS'!$A$8:$C$207,2,FALSE))</f>
        <v/>
      </c>
      <c r="N98" s="14" t="str">
        <f>IF($K98="","",+M98)</f>
        <v/>
      </c>
      <c r="O98" s="14"/>
      <c r="P98" s="14">
        <f>SUM(N98:N100)</f>
        <v>0</v>
      </c>
      <c r="Q98" s="15"/>
    </row>
    <row r="99" spans="9:17" x14ac:dyDescent="0.35">
      <c r="I99" s="16" t="str">
        <f>IF(K99="","",VLOOKUP($K99,'DADOS MYLAPS'!$A$8:$D$207,4,FALSE))</f>
        <v/>
      </c>
      <c r="J99" s="17" t="str">
        <f>IF(K99="","",RANK(P99,$O$8:$O$157,1))</f>
        <v/>
      </c>
      <c r="K99" s="17"/>
      <c r="L99" s="37" t="str">
        <f>IF(K99="","",VLOOKUP($K99,'DADOS MYLAPS'!$A$8:$D$207,3,FALSE))</f>
        <v/>
      </c>
      <c r="M99" s="18" t="str">
        <f>IF($K99="","",VLOOKUP($K99,'DADOS MYLAPS'!$A$8:$C$207,2,FALSE))</f>
        <v/>
      </c>
      <c r="N99" s="18" t="str">
        <f>IF($K99="","",+M99-M98)</f>
        <v/>
      </c>
      <c r="O99" s="18"/>
      <c r="P99" s="18">
        <f>SUM(N98:N100)</f>
        <v>0</v>
      </c>
      <c r="Q99" s="19"/>
    </row>
    <row r="100" spans="9:17" x14ac:dyDescent="0.35">
      <c r="I100" s="16" t="str">
        <f>IF(K100="","",VLOOKUP($K100,'DADOS MYLAPS'!$A$8:$D$207,4,FALSE))</f>
        <v/>
      </c>
      <c r="J100" s="17" t="str">
        <f>IF(K100="","",RANK(P100,$O$8:$O$157,1))</f>
        <v/>
      </c>
      <c r="K100" s="17"/>
      <c r="L100" s="37" t="str">
        <f>IF(K100="","",VLOOKUP($K100,'DADOS MYLAPS'!$A$8:$D$207,3,FALSE))</f>
        <v/>
      </c>
      <c r="M100" s="18" t="str">
        <f>IF($K100="","",VLOOKUP($K100,'DADOS MYLAPS'!$A$8:$C$207,2,FALSE))</f>
        <v/>
      </c>
      <c r="N100" s="18" t="str">
        <f>IF($K100="","",+M100-M99)</f>
        <v/>
      </c>
      <c r="O100" s="20" t="str">
        <f>IF(K98="","",IF(SUM(N98:N100)=0,"",SUM(N98:N100)))</f>
        <v/>
      </c>
      <c r="P100" s="18">
        <f>SUM(N98:N100)</f>
        <v>0</v>
      </c>
      <c r="Q100" s="21" t="str">
        <f>IF(K98="","",+O100-$O$10)</f>
        <v/>
      </c>
    </row>
    <row r="101" spans="9:17" x14ac:dyDescent="0.35">
      <c r="I101" s="12" t="str">
        <f>IF(K101="","",VLOOKUP($K101,'DADOS MYLAPS'!$A$8:$D$207,4,FALSE))</f>
        <v/>
      </c>
      <c r="J101" s="13" t="str">
        <f>IF(K101="","",RANK(P101,$O$8:$O$157,1))</f>
        <v/>
      </c>
      <c r="K101" s="13"/>
      <c r="L101" s="36" t="str">
        <f>IF(K101="","",VLOOKUP($K101,'DADOS MYLAPS'!$A$8:$D$207,3,FALSE))</f>
        <v/>
      </c>
      <c r="M101" s="14" t="str">
        <f>IF($K101="","",VLOOKUP($K101,'DADOS MYLAPS'!$A$8:$C$207,2,FALSE))</f>
        <v/>
      </c>
      <c r="N101" s="14" t="str">
        <f>IF($K101="","",+M101)</f>
        <v/>
      </c>
      <c r="O101" s="14"/>
      <c r="P101" s="14">
        <f>SUM(N101:N103)</f>
        <v>0</v>
      </c>
      <c r="Q101" s="15"/>
    </row>
    <row r="102" spans="9:17" x14ac:dyDescent="0.35">
      <c r="I102" s="16" t="str">
        <f>IF(K102="","",VLOOKUP($K102,'DADOS MYLAPS'!$A$8:$D$207,4,FALSE))</f>
        <v/>
      </c>
      <c r="J102" s="17" t="str">
        <f>IF(K102="","",RANK(P102,$O$8:$O$157,1))</f>
        <v/>
      </c>
      <c r="K102" s="17"/>
      <c r="L102" s="37" t="str">
        <f>IF(K102="","",VLOOKUP($K102,'DADOS MYLAPS'!$A$8:$D$207,3,FALSE))</f>
        <v/>
      </c>
      <c r="M102" s="18" t="str">
        <f>IF($K102="","",VLOOKUP($K102,'DADOS MYLAPS'!$A$8:$C$207,2,FALSE))</f>
        <v/>
      </c>
      <c r="N102" s="18" t="str">
        <f>IF($K102="","",+M102-M101)</f>
        <v/>
      </c>
      <c r="O102" s="18"/>
      <c r="P102" s="18">
        <f>SUM(N101:N103)</f>
        <v>0</v>
      </c>
      <c r="Q102" s="19"/>
    </row>
    <row r="103" spans="9:17" x14ac:dyDescent="0.35">
      <c r="I103" s="16" t="str">
        <f>IF(K103="","",VLOOKUP($K103,'DADOS MYLAPS'!$A$8:$D$207,4,FALSE))</f>
        <v/>
      </c>
      <c r="J103" s="17" t="str">
        <f>IF(K103="","",RANK(P103,$O$8:$O$157,1))</f>
        <v/>
      </c>
      <c r="K103" s="17"/>
      <c r="L103" s="37" t="str">
        <f>IF(K103="","",VLOOKUP($K103,'DADOS MYLAPS'!$A$8:$D$207,3,FALSE))</f>
        <v/>
      </c>
      <c r="M103" s="18" t="str">
        <f>IF($K103="","",VLOOKUP($K103,'DADOS MYLAPS'!$A$8:$C$207,2,FALSE))</f>
        <v/>
      </c>
      <c r="N103" s="18" t="str">
        <f>IF($K103="","",+M103-M102)</f>
        <v/>
      </c>
      <c r="O103" s="20" t="str">
        <f>IF(K101="","",IF(SUM(N101:N103)=0,"",SUM(N101:N103)))</f>
        <v/>
      </c>
      <c r="P103" s="18">
        <f>SUM(N101:N103)</f>
        <v>0</v>
      </c>
      <c r="Q103" s="21" t="str">
        <f>IF(K101="","",+O103-$O$10)</f>
        <v/>
      </c>
    </row>
    <row r="104" spans="9:17" x14ac:dyDescent="0.35">
      <c r="I104" s="12" t="str">
        <f>IF(K104="","",VLOOKUP($K104,'DADOS MYLAPS'!$A$8:$D$207,4,FALSE))</f>
        <v/>
      </c>
      <c r="J104" s="13" t="str">
        <f>IF(K104="","",RANK(P104,$O$8:$O$157,1))</f>
        <v/>
      </c>
      <c r="K104" s="13"/>
      <c r="L104" s="36" t="str">
        <f>IF(K104="","",VLOOKUP($K104,'DADOS MYLAPS'!$A$8:$D$207,3,FALSE))</f>
        <v/>
      </c>
      <c r="M104" s="14" t="str">
        <f>IF($K104="","",VLOOKUP($K104,'DADOS MYLAPS'!$A$8:$C$207,2,FALSE))</f>
        <v/>
      </c>
      <c r="N104" s="14" t="str">
        <f>IF($K104="","",+M104)</f>
        <v/>
      </c>
      <c r="O104" s="14"/>
      <c r="P104" s="14">
        <f>SUM(N104:N106)</f>
        <v>0</v>
      </c>
      <c r="Q104" s="15"/>
    </row>
    <row r="105" spans="9:17" x14ac:dyDescent="0.35">
      <c r="I105" s="16" t="str">
        <f>IF(K105="","",VLOOKUP($K105,'DADOS MYLAPS'!$A$8:$D$207,4,FALSE))</f>
        <v/>
      </c>
      <c r="J105" s="17" t="str">
        <f>IF(K105="","",RANK(P105,$O$8:$O$157,1))</f>
        <v/>
      </c>
      <c r="K105" s="17"/>
      <c r="L105" s="37" t="str">
        <f>IF(K105="","",VLOOKUP($K105,'DADOS MYLAPS'!$A$8:$D$207,3,FALSE))</f>
        <v/>
      </c>
      <c r="M105" s="18" t="str">
        <f>IF($K105="","",VLOOKUP($K105,'DADOS MYLAPS'!$A$8:$C$207,2,FALSE))</f>
        <v/>
      </c>
      <c r="N105" s="18" t="str">
        <f>IF($K105="","",+M105-M104)</f>
        <v/>
      </c>
      <c r="O105" s="18"/>
      <c r="P105" s="18">
        <f>SUM(N104:N106)</f>
        <v>0</v>
      </c>
      <c r="Q105" s="19"/>
    </row>
    <row r="106" spans="9:17" x14ac:dyDescent="0.35">
      <c r="I106" s="16" t="str">
        <f>IF(K106="","",VLOOKUP($K106,'DADOS MYLAPS'!$A$8:$D$207,4,FALSE))</f>
        <v/>
      </c>
      <c r="J106" s="17" t="str">
        <f>IF(K106="","",RANK(P106,$O$8:$O$157,1))</f>
        <v/>
      </c>
      <c r="K106" s="17"/>
      <c r="L106" s="37" t="str">
        <f>IF(K106="","",VLOOKUP($K106,'DADOS MYLAPS'!$A$8:$D$207,3,FALSE))</f>
        <v/>
      </c>
      <c r="M106" s="18" t="str">
        <f>IF($K106="","",VLOOKUP($K106,'DADOS MYLAPS'!$A$8:$C$207,2,FALSE))</f>
        <v/>
      </c>
      <c r="N106" s="18" t="str">
        <f>IF($K106="","",+M106-M105)</f>
        <v/>
      </c>
      <c r="O106" s="20" t="str">
        <f>IF(K104="","",IF(SUM(N104:N106)=0,"",SUM(N104:N106)))</f>
        <v/>
      </c>
      <c r="P106" s="18">
        <f>SUM(N104:N106)</f>
        <v>0</v>
      </c>
      <c r="Q106" s="21" t="str">
        <f>IF(K104="","",+O106-$O$10)</f>
        <v/>
      </c>
    </row>
    <row r="107" spans="9:17" x14ac:dyDescent="0.35">
      <c r="I107" s="12" t="str">
        <f>IF(K107="","",VLOOKUP($K107,'DADOS MYLAPS'!$A$8:$D$207,4,FALSE))</f>
        <v/>
      </c>
      <c r="J107" s="13" t="str">
        <f>IF(K107="","",RANK(P107,$O$8:$O$157,1))</f>
        <v/>
      </c>
      <c r="K107" s="13"/>
      <c r="L107" s="36" t="str">
        <f>IF(K107="","",VLOOKUP($K107,'DADOS MYLAPS'!$A$8:$D$207,3,FALSE))</f>
        <v/>
      </c>
      <c r="M107" s="14" t="str">
        <f>IF($K107="","",VLOOKUP($K107,'DADOS MYLAPS'!$A$8:$C$207,2,FALSE))</f>
        <v/>
      </c>
      <c r="N107" s="14" t="str">
        <f>IF($K107="","",+M107)</f>
        <v/>
      </c>
      <c r="O107" s="14"/>
      <c r="P107" s="14">
        <f>SUM(N107:N109)</f>
        <v>0</v>
      </c>
      <c r="Q107" s="15"/>
    </row>
    <row r="108" spans="9:17" x14ac:dyDescent="0.35">
      <c r="I108" s="16" t="str">
        <f>IF(K108="","",VLOOKUP($K108,'DADOS MYLAPS'!$A$8:$D$207,4,FALSE))</f>
        <v/>
      </c>
      <c r="J108" s="17" t="str">
        <f>IF(K108="","",RANK(P108,$O$8:$O$157,1))</f>
        <v/>
      </c>
      <c r="K108" s="17"/>
      <c r="L108" s="37" t="str">
        <f>IF(K108="","",VLOOKUP($K108,'DADOS MYLAPS'!$A$8:$D$207,3,FALSE))</f>
        <v/>
      </c>
      <c r="M108" s="18" t="str">
        <f>IF($K108="","",VLOOKUP($K108,'DADOS MYLAPS'!$A$8:$C$207,2,FALSE))</f>
        <v/>
      </c>
      <c r="N108" s="18" t="str">
        <f>IF($K108="","",+M108-M107)</f>
        <v/>
      </c>
      <c r="O108" s="18"/>
      <c r="P108" s="18">
        <f>SUM(N107:N109)</f>
        <v>0</v>
      </c>
      <c r="Q108" s="19"/>
    </row>
    <row r="109" spans="9:17" x14ac:dyDescent="0.35">
      <c r="I109" s="16" t="str">
        <f>IF(K109="","",VLOOKUP($K109,'DADOS MYLAPS'!$A$8:$D$207,4,FALSE))</f>
        <v/>
      </c>
      <c r="J109" s="17" t="str">
        <f>IF(K109="","",RANK(P109,$O$8:$O$157,1))</f>
        <v/>
      </c>
      <c r="K109" s="17"/>
      <c r="L109" s="37" t="str">
        <f>IF(K109="","",VLOOKUP($K109,'DADOS MYLAPS'!$A$8:$D$207,3,FALSE))</f>
        <v/>
      </c>
      <c r="M109" s="18" t="str">
        <f>IF($K109="","",VLOOKUP($K109,'DADOS MYLAPS'!$A$8:$C$207,2,FALSE))</f>
        <v/>
      </c>
      <c r="N109" s="18" t="str">
        <f>IF($K109="","",+M109-M108)</f>
        <v/>
      </c>
      <c r="O109" s="20" t="str">
        <f>IF(K107="","",IF(SUM(N107:N109)=0,"",SUM(N107:N109)))</f>
        <v/>
      </c>
      <c r="P109" s="18">
        <f>SUM(N107:N109)</f>
        <v>0</v>
      </c>
      <c r="Q109" s="21" t="str">
        <f>IF(K107="","",+O109-$O$10)</f>
        <v/>
      </c>
    </row>
    <row r="110" spans="9:17" x14ac:dyDescent="0.35">
      <c r="I110" s="12" t="str">
        <f>IF(K110="","",VLOOKUP($K110,'DADOS MYLAPS'!$A$8:$D$207,4,FALSE))</f>
        <v/>
      </c>
      <c r="J110" s="13" t="str">
        <f>IF(K110="","",RANK(P110,$O$8:$O$157,1))</f>
        <v/>
      </c>
      <c r="K110" s="13"/>
      <c r="L110" s="36" t="str">
        <f>IF(K110="","",VLOOKUP($K110,'DADOS MYLAPS'!$A$8:$D$207,3,FALSE))</f>
        <v/>
      </c>
      <c r="M110" s="14" t="str">
        <f>IF($K110="","",VLOOKUP($K110,'DADOS MYLAPS'!$A$8:$C$207,2,FALSE))</f>
        <v/>
      </c>
      <c r="N110" s="14" t="str">
        <f>IF($K110="","",+M110)</f>
        <v/>
      </c>
      <c r="O110" s="14"/>
      <c r="P110" s="14">
        <f>SUM(N110:N112)</f>
        <v>0</v>
      </c>
      <c r="Q110" s="15"/>
    </row>
    <row r="111" spans="9:17" x14ac:dyDescent="0.35">
      <c r="I111" s="16" t="str">
        <f>IF(K111="","",VLOOKUP($K111,'DADOS MYLAPS'!$A$8:$D$207,4,FALSE))</f>
        <v/>
      </c>
      <c r="J111" s="17" t="str">
        <f>IF(K111="","",RANK(P111,$O$8:$O$157,1))</f>
        <v/>
      </c>
      <c r="K111" s="17"/>
      <c r="L111" s="37" t="str">
        <f>IF(K111="","",VLOOKUP($K111,'DADOS MYLAPS'!$A$8:$D$207,3,FALSE))</f>
        <v/>
      </c>
      <c r="M111" s="18" t="str">
        <f>IF($K111="","",VLOOKUP($K111,'DADOS MYLAPS'!$A$8:$C$207,2,FALSE))</f>
        <v/>
      </c>
      <c r="N111" s="18" t="str">
        <f>IF($K111="","",+M111-M110)</f>
        <v/>
      </c>
      <c r="O111" s="18"/>
      <c r="P111" s="18">
        <f>SUM(N110:N112)</f>
        <v>0</v>
      </c>
      <c r="Q111" s="19"/>
    </row>
    <row r="112" spans="9:17" x14ac:dyDescent="0.35">
      <c r="I112" s="16" t="str">
        <f>IF(K112="","",VLOOKUP($K112,'DADOS MYLAPS'!$A$8:$D$207,4,FALSE))</f>
        <v/>
      </c>
      <c r="J112" s="17" t="str">
        <f>IF(K112="","",RANK(P112,$O$8:$O$157,1))</f>
        <v/>
      </c>
      <c r="K112" s="17"/>
      <c r="L112" s="37" t="str">
        <f>IF(K112="","",VLOOKUP($K112,'DADOS MYLAPS'!$A$8:$D$207,3,FALSE))</f>
        <v/>
      </c>
      <c r="M112" s="18" t="str">
        <f>IF($K112="","",VLOOKUP($K112,'DADOS MYLAPS'!$A$8:$C$207,2,FALSE))</f>
        <v/>
      </c>
      <c r="N112" s="18" t="str">
        <f>IF($K112="","",+M112-M111)</f>
        <v/>
      </c>
      <c r="O112" s="20" t="str">
        <f>IF(K110="","",IF(SUM(N110:N112)=0,"",SUM(N110:N112)))</f>
        <v/>
      </c>
      <c r="P112" s="18">
        <f>SUM(N110:N112)</f>
        <v>0</v>
      </c>
      <c r="Q112" s="21" t="str">
        <f>IF(K110="","",+O112-$O$10)</f>
        <v/>
      </c>
    </row>
    <row r="113" spans="9:17" x14ac:dyDescent="0.35">
      <c r="I113" s="12" t="str">
        <f>IF(K113="","",VLOOKUP($K113,'DADOS MYLAPS'!$A$8:$D$207,4,FALSE))</f>
        <v/>
      </c>
      <c r="J113" s="13" t="str">
        <f>IF(K113="","",RANK(P113,$O$8:$O$157,1))</f>
        <v/>
      </c>
      <c r="K113" s="13"/>
      <c r="L113" s="36" t="str">
        <f>IF(K113="","",VLOOKUP($K113,'DADOS MYLAPS'!$A$8:$D$207,3,FALSE))</f>
        <v/>
      </c>
      <c r="M113" s="14" t="str">
        <f>IF($K113="","",VLOOKUP($K113,'DADOS MYLAPS'!$A$8:$C$207,2,FALSE))</f>
        <v/>
      </c>
      <c r="N113" s="14" t="str">
        <f>IF($K113="","",+M113)</f>
        <v/>
      </c>
      <c r="O113" s="14"/>
      <c r="P113" s="14">
        <f>SUM(N113:N115)</f>
        <v>0</v>
      </c>
      <c r="Q113" s="15"/>
    </row>
    <row r="114" spans="9:17" x14ac:dyDescent="0.35">
      <c r="I114" s="16" t="str">
        <f>IF(K114="","",VLOOKUP($K114,'DADOS MYLAPS'!$A$8:$D$207,4,FALSE))</f>
        <v/>
      </c>
      <c r="J114" s="17" t="str">
        <f>IF(K114="","",RANK(P114,$O$8:$O$157,1))</f>
        <v/>
      </c>
      <c r="K114" s="17"/>
      <c r="L114" s="37" t="str">
        <f>IF(K114="","",VLOOKUP($K114,'DADOS MYLAPS'!$A$8:$D$207,3,FALSE))</f>
        <v/>
      </c>
      <c r="M114" s="18" t="str">
        <f>IF($K114="","",VLOOKUP($K114,'DADOS MYLAPS'!$A$8:$C$207,2,FALSE))</f>
        <v/>
      </c>
      <c r="N114" s="18" t="str">
        <f>IF($K114="","",+M114-M113)</f>
        <v/>
      </c>
      <c r="O114" s="18"/>
      <c r="P114" s="18">
        <f>SUM(N113:N115)</f>
        <v>0</v>
      </c>
      <c r="Q114" s="19"/>
    </row>
    <row r="115" spans="9:17" x14ac:dyDescent="0.35">
      <c r="I115" s="16" t="str">
        <f>IF(K115="","",VLOOKUP($K115,'DADOS MYLAPS'!$A$8:$D$207,4,FALSE))</f>
        <v/>
      </c>
      <c r="J115" s="17" t="str">
        <f>IF(K115="","",RANK(P115,$O$8:$O$157,1))</f>
        <v/>
      </c>
      <c r="K115" s="17"/>
      <c r="L115" s="37" t="str">
        <f>IF(K115="","",VLOOKUP($K115,'DADOS MYLAPS'!$A$8:$D$207,3,FALSE))</f>
        <v/>
      </c>
      <c r="M115" s="18" t="str">
        <f>IF($K115="","",VLOOKUP($K115,'DADOS MYLAPS'!$A$8:$C$207,2,FALSE))</f>
        <v/>
      </c>
      <c r="N115" s="18" t="str">
        <f>IF($K115="","",+M115-M114)</f>
        <v/>
      </c>
      <c r="O115" s="20" t="str">
        <f>IF(K113="","",IF(SUM(N113:N115)=0,"",SUM(N113:N115)))</f>
        <v/>
      </c>
      <c r="P115" s="18">
        <f>SUM(N113:N115)</f>
        <v>0</v>
      </c>
      <c r="Q115" s="21" t="str">
        <f>IF(K113="","",+O115-$O$10)</f>
        <v/>
      </c>
    </row>
    <row r="116" spans="9:17" x14ac:dyDescent="0.35">
      <c r="I116" s="12" t="str">
        <f>IF(K116="","",VLOOKUP($K116,'DADOS MYLAPS'!$A$8:$D$207,4,FALSE))</f>
        <v/>
      </c>
      <c r="J116" s="13" t="str">
        <f>IF(K116="","",RANK(P116,$O$8:$O$157,1))</f>
        <v/>
      </c>
      <c r="K116" s="13"/>
      <c r="L116" s="36" t="str">
        <f>IF(K116="","",VLOOKUP($K116,'DADOS MYLAPS'!$A$8:$D$207,3,FALSE))</f>
        <v/>
      </c>
      <c r="M116" s="14" t="str">
        <f>IF($K116="","",VLOOKUP($K116,'DADOS MYLAPS'!$A$8:$C$207,2,FALSE))</f>
        <v/>
      </c>
      <c r="N116" s="14" t="str">
        <f>IF($K116="","",+M116)</f>
        <v/>
      </c>
      <c r="O116" s="14"/>
      <c r="P116" s="14">
        <f>SUM(N116:N118)</f>
        <v>0</v>
      </c>
      <c r="Q116" s="15"/>
    </row>
    <row r="117" spans="9:17" x14ac:dyDescent="0.35">
      <c r="I117" s="16" t="str">
        <f>IF(K117="","",VLOOKUP($K117,'DADOS MYLAPS'!$A$8:$D$207,4,FALSE))</f>
        <v/>
      </c>
      <c r="J117" s="17" t="str">
        <f>IF(K117="","",RANK(P117,$O$8:$O$157,1))</f>
        <v/>
      </c>
      <c r="K117" s="17"/>
      <c r="L117" s="37" t="str">
        <f>IF(K117="","",VLOOKUP($K117,'DADOS MYLAPS'!$A$8:$D$207,3,FALSE))</f>
        <v/>
      </c>
      <c r="M117" s="18" t="str">
        <f>IF($K117="","",VLOOKUP($K117,'DADOS MYLAPS'!$A$8:$C$207,2,FALSE))</f>
        <v/>
      </c>
      <c r="N117" s="18" t="str">
        <f>IF($K117="","",+M117-M116)</f>
        <v/>
      </c>
      <c r="O117" s="18"/>
      <c r="P117" s="18">
        <f>SUM(N116:N118)</f>
        <v>0</v>
      </c>
      <c r="Q117" s="19"/>
    </row>
    <row r="118" spans="9:17" x14ac:dyDescent="0.35">
      <c r="I118" s="16" t="str">
        <f>IF(K118="","",VLOOKUP($K118,'DADOS MYLAPS'!$A$8:$D$207,4,FALSE))</f>
        <v/>
      </c>
      <c r="J118" s="17" t="str">
        <f>IF(K118="","",RANK(P118,$O$8:$O$157,1))</f>
        <v/>
      </c>
      <c r="K118" s="17"/>
      <c r="L118" s="37" t="str">
        <f>IF(K118="","",VLOOKUP($K118,'DADOS MYLAPS'!$A$8:$D$207,3,FALSE))</f>
        <v/>
      </c>
      <c r="M118" s="18" t="str">
        <f>IF($K118="","",VLOOKUP($K118,'DADOS MYLAPS'!$A$8:$C$207,2,FALSE))</f>
        <v/>
      </c>
      <c r="N118" s="18" t="str">
        <f>IF($K118="","",+M118-M117)</f>
        <v/>
      </c>
      <c r="O118" s="20" t="str">
        <f>IF(K116="","",IF(SUM(N116:N118)=0,"",SUM(N116:N118)))</f>
        <v/>
      </c>
      <c r="P118" s="18">
        <f>SUM(N116:N118)</f>
        <v>0</v>
      </c>
      <c r="Q118" s="21" t="str">
        <f>IF(K116="","",+O118-$O$10)</f>
        <v/>
      </c>
    </row>
    <row r="119" spans="9:17" x14ac:dyDescent="0.35">
      <c r="I119" s="12" t="str">
        <f>IF(K119="","",VLOOKUP($K119,'DADOS MYLAPS'!$A$8:$D$207,4,FALSE))</f>
        <v/>
      </c>
      <c r="J119" s="13" t="str">
        <f>IF(K119="","",RANK(P119,$O$8:$O$157,1))</f>
        <v/>
      </c>
      <c r="K119" s="13"/>
      <c r="L119" s="36" t="str">
        <f>IF(K119="","",VLOOKUP($K119,'DADOS MYLAPS'!$A$8:$D$207,3,FALSE))</f>
        <v/>
      </c>
      <c r="M119" s="14" t="str">
        <f>IF($K119="","",VLOOKUP($K119,'DADOS MYLAPS'!$A$8:$C$207,2,FALSE))</f>
        <v/>
      </c>
      <c r="N119" s="14" t="str">
        <f>IF($K119="","",+M119)</f>
        <v/>
      </c>
      <c r="O119" s="14"/>
      <c r="P119" s="14">
        <f>SUM(N119:N121)</f>
        <v>0</v>
      </c>
      <c r="Q119" s="15"/>
    </row>
    <row r="120" spans="9:17" x14ac:dyDescent="0.35">
      <c r="I120" s="16" t="str">
        <f>IF(K120="","",VLOOKUP($K120,'DADOS MYLAPS'!$A$8:$D$207,4,FALSE))</f>
        <v/>
      </c>
      <c r="J120" s="17" t="str">
        <f>IF(K120="","",RANK(P120,$O$8:$O$157,1))</f>
        <v/>
      </c>
      <c r="K120" s="17"/>
      <c r="L120" s="37" t="str">
        <f>IF(K120="","",VLOOKUP($K120,'DADOS MYLAPS'!$A$8:$D$207,3,FALSE))</f>
        <v/>
      </c>
      <c r="M120" s="18" t="str">
        <f>IF($K120="","",VLOOKUP($K120,'DADOS MYLAPS'!$A$8:$C$207,2,FALSE))</f>
        <v/>
      </c>
      <c r="N120" s="18" t="str">
        <f>IF($K120="","",+M120-M119)</f>
        <v/>
      </c>
      <c r="O120" s="18"/>
      <c r="P120" s="18">
        <f>SUM(N119:N121)</f>
        <v>0</v>
      </c>
      <c r="Q120" s="19"/>
    </row>
    <row r="121" spans="9:17" x14ac:dyDescent="0.35">
      <c r="I121" s="16" t="str">
        <f>IF(K121="","",VLOOKUP($K121,'DADOS MYLAPS'!$A$8:$D$207,4,FALSE))</f>
        <v/>
      </c>
      <c r="J121" s="17" t="str">
        <f>IF(K121="","",RANK(P121,$O$8:$O$157,1))</f>
        <v/>
      </c>
      <c r="K121" s="17"/>
      <c r="L121" s="37" t="str">
        <f>IF(K121="","",VLOOKUP($K121,'DADOS MYLAPS'!$A$8:$D$207,3,FALSE))</f>
        <v/>
      </c>
      <c r="M121" s="18" t="str">
        <f>IF($K121="","",VLOOKUP($K121,'DADOS MYLAPS'!$A$8:$C$207,2,FALSE))</f>
        <v/>
      </c>
      <c r="N121" s="18" t="str">
        <f>IF($K121="","",+M121-M120)</f>
        <v/>
      </c>
      <c r="O121" s="20" t="str">
        <f>IF(K119="","",IF(SUM(N119:N121)=0,"",SUM(N119:N121)))</f>
        <v/>
      </c>
      <c r="P121" s="18">
        <f>SUM(N119:N121)</f>
        <v>0</v>
      </c>
      <c r="Q121" s="21" t="str">
        <f>IF(K119="","",+O121-$O$10)</f>
        <v/>
      </c>
    </row>
    <row r="122" spans="9:17" x14ac:dyDescent="0.35">
      <c r="I122" s="12" t="str">
        <f>IF(K122="","",VLOOKUP($K122,'DADOS MYLAPS'!$A$8:$D$207,4,FALSE))</f>
        <v/>
      </c>
      <c r="J122" s="13" t="str">
        <f>IF(K122="","",RANK(P122,$O$8:$O$157,1))</f>
        <v/>
      </c>
      <c r="K122" s="13"/>
      <c r="L122" s="36" t="str">
        <f>IF(K122="","",VLOOKUP($K122,'DADOS MYLAPS'!$A$8:$D$207,3,FALSE))</f>
        <v/>
      </c>
      <c r="M122" s="14" t="str">
        <f>IF($K122="","",VLOOKUP($K122,'DADOS MYLAPS'!$A$8:$C$207,2,FALSE))</f>
        <v/>
      </c>
      <c r="N122" s="14" t="str">
        <f>IF($K122="","",+M122)</f>
        <v/>
      </c>
      <c r="O122" s="14"/>
      <c r="P122" s="14">
        <f>SUM(N122:N124)</f>
        <v>0</v>
      </c>
      <c r="Q122" s="15"/>
    </row>
    <row r="123" spans="9:17" x14ac:dyDescent="0.35">
      <c r="I123" s="16" t="str">
        <f>IF(K123="","",VLOOKUP($K123,'DADOS MYLAPS'!$A$8:$D$207,4,FALSE))</f>
        <v/>
      </c>
      <c r="J123" s="17" t="str">
        <f>IF(K123="","",RANK(P123,$O$8:$O$157,1))</f>
        <v/>
      </c>
      <c r="K123" s="17"/>
      <c r="L123" s="37" t="str">
        <f>IF(K123="","",VLOOKUP($K123,'DADOS MYLAPS'!$A$8:$D$207,3,FALSE))</f>
        <v/>
      </c>
      <c r="M123" s="18" t="str">
        <f>IF($K123="","",VLOOKUP($K123,'DADOS MYLAPS'!$A$8:$C$207,2,FALSE))</f>
        <v/>
      </c>
      <c r="N123" s="18" t="str">
        <f>IF($K123="","",+M123-M122)</f>
        <v/>
      </c>
      <c r="O123" s="18"/>
      <c r="P123" s="18">
        <f>SUM(N122:N124)</f>
        <v>0</v>
      </c>
      <c r="Q123" s="19"/>
    </row>
    <row r="124" spans="9:17" x14ac:dyDescent="0.35">
      <c r="I124" s="16" t="str">
        <f>IF(K124="","",VLOOKUP($K124,'DADOS MYLAPS'!$A$8:$D$207,4,FALSE))</f>
        <v/>
      </c>
      <c r="J124" s="17" t="str">
        <f>IF(K124="","",RANK(P124,$O$8:$O$157,1))</f>
        <v/>
      </c>
      <c r="K124" s="17"/>
      <c r="L124" s="37" t="str">
        <f>IF(K124="","",VLOOKUP($K124,'DADOS MYLAPS'!$A$8:$D$207,3,FALSE))</f>
        <v/>
      </c>
      <c r="M124" s="18" t="str">
        <f>IF($K124="","",VLOOKUP($K124,'DADOS MYLAPS'!$A$8:$C$207,2,FALSE))</f>
        <v/>
      </c>
      <c r="N124" s="18" t="str">
        <f>IF($K124="","",+M124-M123)</f>
        <v/>
      </c>
      <c r="O124" s="20" t="str">
        <f>IF(K122="","",IF(SUM(N122:N124)=0,"",SUM(N122:N124)))</f>
        <v/>
      </c>
      <c r="P124" s="18">
        <f>SUM(N122:N124)</f>
        <v>0</v>
      </c>
      <c r="Q124" s="21" t="str">
        <f>IF(K122="","",+O124-$O$10)</f>
        <v/>
      </c>
    </row>
    <row r="125" spans="9:17" x14ac:dyDescent="0.35">
      <c r="I125" s="12" t="str">
        <f>IF(K125="","",VLOOKUP($K125,'DADOS MYLAPS'!$A$8:$D$207,4,FALSE))</f>
        <v/>
      </c>
      <c r="J125" s="13" t="str">
        <f>IF(K125="","",RANK(P125,$O$8:$O$157,1))</f>
        <v/>
      </c>
      <c r="K125" s="13"/>
      <c r="L125" s="36" t="str">
        <f>IF(K125="","",VLOOKUP($K125,'DADOS MYLAPS'!$A$8:$D$207,3,FALSE))</f>
        <v/>
      </c>
      <c r="M125" s="14" t="str">
        <f>IF($K125="","",VLOOKUP($K125,'DADOS MYLAPS'!$A$8:$C$207,2,FALSE))</f>
        <v/>
      </c>
      <c r="N125" s="14" t="str">
        <f>IF($K125="","",+M125)</f>
        <v/>
      </c>
      <c r="O125" s="14"/>
      <c r="P125" s="14">
        <f>SUM(N125:N127)</f>
        <v>0</v>
      </c>
      <c r="Q125" s="15"/>
    </row>
    <row r="126" spans="9:17" x14ac:dyDescent="0.35">
      <c r="I126" s="16" t="str">
        <f>IF(K126="","",VLOOKUP($K126,'DADOS MYLAPS'!$A$8:$D$207,4,FALSE))</f>
        <v/>
      </c>
      <c r="J126" s="17" t="str">
        <f>IF(K126="","",RANK(P126,$O$8:$O$157,1))</f>
        <v/>
      </c>
      <c r="K126" s="17"/>
      <c r="L126" s="37" t="str">
        <f>IF(K126="","",VLOOKUP($K126,'DADOS MYLAPS'!$A$8:$D$207,3,FALSE))</f>
        <v/>
      </c>
      <c r="M126" s="18" t="str">
        <f>IF($K126="","",VLOOKUP($K126,'DADOS MYLAPS'!$A$8:$C$207,2,FALSE))</f>
        <v/>
      </c>
      <c r="N126" s="18" t="str">
        <f>IF($K126="","",+M126-M125)</f>
        <v/>
      </c>
      <c r="O126" s="18"/>
      <c r="P126" s="18">
        <f>SUM(N125:N127)</f>
        <v>0</v>
      </c>
      <c r="Q126" s="19"/>
    </row>
    <row r="127" spans="9:17" x14ac:dyDescent="0.35">
      <c r="I127" s="16" t="str">
        <f>IF(K127="","",VLOOKUP($K127,'DADOS MYLAPS'!$A$8:$D$207,4,FALSE))</f>
        <v/>
      </c>
      <c r="J127" s="17" t="str">
        <f>IF(K127="","",RANK(P127,$O$8:$O$157,1))</f>
        <v/>
      </c>
      <c r="K127" s="17"/>
      <c r="L127" s="37" t="str">
        <f>IF(K127="","",VLOOKUP($K127,'DADOS MYLAPS'!$A$8:$D$207,3,FALSE))</f>
        <v/>
      </c>
      <c r="M127" s="18" t="str">
        <f>IF($K127="","",VLOOKUP($K127,'DADOS MYLAPS'!$A$8:$C$207,2,FALSE))</f>
        <v/>
      </c>
      <c r="N127" s="18" t="str">
        <f>IF($K127="","",+M127-M126)</f>
        <v/>
      </c>
      <c r="O127" s="20" t="str">
        <f>IF(K125="","",IF(SUM(N125:N127)=0,"",SUM(N125:N127)))</f>
        <v/>
      </c>
      <c r="P127" s="18">
        <f>SUM(N125:N127)</f>
        <v>0</v>
      </c>
      <c r="Q127" s="21" t="str">
        <f>IF(K125="","",+O127-$O$10)</f>
        <v/>
      </c>
    </row>
    <row r="128" spans="9:17" x14ac:dyDescent="0.35">
      <c r="I128" s="12" t="str">
        <f>IF(K128="","",VLOOKUP($K128,'DADOS MYLAPS'!$A$8:$D$207,4,FALSE))</f>
        <v/>
      </c>
      <c r="J128" s="13" t="str">
        <f>IF(K128="","",RANK(P128,$O$8:$O$157,1))</f>
        <v/>
      </c>
      <c r="K128" s="13"/>
      <c r="L128" s="36" t="str">
        <f>IF(K128="","",VLOOKUP($K128,'DADOS MYLAPS'!$A$8:$D$207,3,FALSE))</f>
        <v/>
      </c>
      <c r="M128" s="14" t="str">
        <f>IF($K128="","",VLOOKUP($K128,'DADOS MYLAPS'!$A$8:$C$207,2,FALSE))</f>
        <v/>
      </c>
      <c r="N128" s="14" t="str">
        <f>IF($K128="","",+M128)</f>
        <v/>
      </c>
      <c r="O128" s="14"/>
      <c r="P128" s="14">
        <f>SUM(N128:N130)</f>
        <v>0</v>
      </c>
      <c r="Q128" s="15"/>
    </row>
    <row r="129" spans="9:17" x14ac:dyDescent="0.35">
      <c r="I129" s="16" t="str">
        <f>IF(K129="","",VLOOKUP($K129,'DADOS MYLAPS'!$A$8:$D$207,4,FALSE))</f>
        <v/>
      </c>
      <c r="J129" s="17" t="str">
        <f>IF(K129="","",RANK(P129,$O$8:$O$157,1))</f>
        <v/>
      </c>
      <c r="K129" s="17"/>
      <c r="L129" s="37" t="str">
        <f>IF(K129="","",VLOOKUP($K129,'DADOS MYLAPS'!$A$8:$D$207,3,FALSE))</f>
        <v/>
      </c>
      <c r="M129" s="18" t="str">
        <f>IF($K129="","",VLOOKUP($K129,'DADOS MYLAPS'!$A$8:$C$207,2,FALSE))</f>
        <v/>
      </c>
      <c r="N129" s="18" t="str">
        <f>IF($K129="","",+M129-M128)</f>
        <v/>
      </c>
      <c r="O129" s="18"/>
      <c r="P129" s="18">
        <f>SUM(N128:N130)</f>
        <v>0</v>
      </c>
      <c r="Q129" s="19"/>
    </row>
    <row r="130" spans="9:17" x14ac:dyDescent="0.35">
      <c r="I130" s="16" t="str">
        <f>IF(K130="","",VLOOKUP($K130,'DADOS MYLAPS'!$A$8:$D$207,4,FALSE))</f>
        <v/>
      </c>
      <c r="J130" s="17" t="str">
        <f>IF(K130="","",RANK(P130,$O$8:$O$157,1))</f>
        <v/>
      </c>
      <c r="K130" s="17"/>
      <c r="L130" s="37" t="str">
        <f>IF(K130="","",VLOOKUP($K130,'DADOS MYLAPS'!$A$8:$D$207,3,FALSE))</f>
        <v/>
      </c>
      <c r="M130" s="18" t="str">
        <f>IF($K130="","",VLOOKUP($K130,'DADOS MYLAPS'!$A$8:$C$207,2,FALSE))</f>
        <v/>
      </c>
      <c r="N130" s="18" t="str">
        <f>IF($K130="","",+M130-M129)</f>
        <v/>
      </c>
      <c r="O130" s="20" t="str">
        <f>IF(K128="","",IF(SUM(N128:N130)=0,"",SUM(N128:N130)))</f>
        <v/>
      </c>
      <c r="P130" s="18">
        <f>SUM(N128:N130)</f>
        <v>0</v>
      </c>
      <c r="Q130" s="21" t="str">
        <f>IF(K128="","",+O130-$O$10)</f>
        <v/>
      </c>
    </row>
    <row r="131" spans="9:17" x14ac:dyDescent="0.35">
      <c r="I131" s="12" t="str">
        <f>IF(K131="","",VLOOKUP($K131,'DADOS MYLAPS'!$A$8:$D$207,4,FALSE))</f>
        <v/>
      </c>
      <c r="J131" s="13" t="str">
        <f>IF(K131="","",RANK(P131,$O$8:$O$157,1))</f>
        <v/>
      </c>
      <c r="K131" s="13"/>
      <c r="L131" s="36" t="str">
        <f>IF(K131="","",VLOOKUP($K131,'DADOS MYLAPS'!$A$8:$D$207,3,FALSE))</f>
        <v/>
      </c>
      <c r="M131" s="14" t="str">
        <f>IF($K131="","",VLOOKUP($K131,'DADOS MYLAPS'!$A$8:$C$207,2,FALSE))</f>
        <v/>
      </c>
      <c r="N131" s="14" t="str">
        <f>IF($K131="","",+M131)</f>
        <v/>
      </c>
      <c r="O131" s="14"/>
      <c r="P131" s="14">
        <f>SUM(N131:N133)</f>
        <v>0</v>
      </c>
      <c r="Q131" s="15"/>
    </row>
    <row r="132" spans="9:17" x14ac:dyDescent="0.35">
      <c r="I132" s="16" t="str">
        <f>IF(K132="","",VLOOKUP($K132,'DADOS MYLAPS'!$A$8:$D$207,4,FALSE))</f>
        <v/>
      </c>
      <c r="J132" s="17" t="str">
        <f>IF(K132="","",RANK(P132,$O$8:$O$157,1))</f>
        <v/>
      </c>
      <c r="K132" s="17"/>
      <c r="L132" s="37" t="str">
        <f>IF(K132="","",VLOOKUP($K132,'DADOS MYLAPS'!$A$8:$D$207,3,FALSE))</f>
        <v/>
      </c>
      <c r="M132" s="18" t="str">
        <f>IF($K132="","",VLOOKUP($K132,'DADOS MYLAPS'!$A$8:$C$207,2,FALSE))</f>
        <v/>
      </c>
      <c r="N132" s="18" t="str">
        <f>IF($K132="","",+M132-M131)</f>
        <v/>
      </c>
      <c r="O132" s="18"/>
      <c r="P132" s="18">
        <f>SUM(N131:N133)</f>
        <v>0</v>
      </c>
      <c r="Q132" s="19"/>
    </row>
    <row r="133" spans="9:17" x14ac:dyDescent="0.35">
      <c r="I133" s="16" t="str">
        <f>IF(K133="","",VLOOKUP($K133,'DADOS MYLAPS'!$A$8:$D$207,4,FALSE))</f>
        <v/>
      </c>
      <c r="J133" s="17" t="str">
        <f>IF(K133="","",RANK(P133,$O$8:$O$157,1))</f>
        <v/>
      </c>
      <c r="K133" s="17"/>
      <c r="L133" s="37" t="str">
        <f>IF(K133="","",VLOOKUP($K133,'DADOS MYLAPS'!$A$8:$D$207,3,FALSE))</f>
        <v/>
      </c>
      <c r="M133" s="18" t="str">
        <f>IF($K133="","",VLOOKUP($K133,'DADOS MYLAPS'!$A$8:$C$207,2,FALSE))</f>
        <v/>
      </c>
      <c r="N133" s="18" t="str">
        <f>IF($K133="","",+M133-M132)</f>
        <v/>
      </c>
      <c r="O133" s="20" t="str">
        <f>IF(K131="","",IF(SUM(N131:N133)=0,"",SUM(N131:N133)))</f>
        <v/>
      </c>
      <c r="P133" s="18">
        <f>SUM(N131:N133)</f>
        <v>0</v>
      </c>
      <c r="Q133" s="21" t="str">
        <f>IF(K131="","",+O133-$O$10)</f>
        <v/>
      </c>
    </row>
    <row r="134" spans="9:17" x14ac:dyDescent="0.35">
      <c r="I134" s="12" t="str">
        <f>IF(K134="","",VLOOKUP($K134,'DADOS MYLAPS'!$A$8:$D$207,4,FALSE))</f>
        <v/>
      </c>
      <c r="J134" s="13" t="str">
        <f>IF(K134="","",RANK(P134,$O$8:$O$157,1))</f>
        <v/>
      </c>
      <c r="K134" s="13"/>
      <c r="L134" s="36" t="str">
        <f>IF(K134="","",VLOOKUP($K134,'DADOS MYLAPS'!$A$8:$D$207,3,FALSE))</f>
        <v/>
      </c>
      <c r="M134" s="14" t="str">
        <f>IF($K134="","",VLOOKUP($K134,'DADOS MYLAPS'!$A$8:$C$207,2,FALSE))</f>
        <v/>
      </c>
      <c r="N134" s="14" t="str">
        <f>IF($K134="","",+M134)</f>
        <v/>
      </c>
      <c r="O134" s="14"/>
      <c r="P134" s="14">
        <f>SUM(N134:N136)</f>
        <v>0</v>
      </c>
      <c r="Q134" s="15"/>
    </row>
    <row r="135" spans="9:17" x14ac:dyDescent="0.35">
      <c r="I135" s="16" t="str">
        <f>IF(K135="","",VLOOKUP($K135,'DADOS MYLAPS'!$A$8:$D$207,4,FALSE))</f>
        <v/>
      </c>
      <c r="J135" s="17" t="str">
        <f>IF(K135="","",RANK(P135,$O$8:$O$157,1))</f>
        <v/>
      </c>
      <c r="K135" s="17"/>
      <c r="L135" s="37" t="str">
        <f>IF(K135="","",VLOOKUP($K135,'DADOS MYLAPS'!$A$8:$D$207,3,FALSE))</f>
        <v/>
      </c>
      <c r="M135" s="18" t="str">
        <f>IF($K135="","",VLOOKUP($K135,'DADOS MYLAPS'!$A$8:$C$207,2,FALSE))</f>
        <v/>
      </c>
      <c r="N135" s="18" t="str">
        <f>IF($K135="","",+M135-M134)</f>
        <v/>
      </c>
      <c r="O135" s="18"/>
      <c r="P135" s="18">
        <f>SUM(N134:N136)</f>
        <v>0</v>
      </c>
      <c r="Q135" s="19"/>
    </row>
    <row r="136" spans="9:17" x14ac:dyDescent="0.35">
      <c r="I136" s="16" t="str">
        <f>IF(K136="","",VLOOKUP($K136,'DADOS MYLAPS'!$A$8:$D$207,4,FALSE))</f>
        <v/>
      </c>
      <c r="J136" s="17" t="str">
        <f>IF(K136="","",RANK(P136,$O$8:$O$157,1))</f>
        <v/>
      </c>
      <c r="K136" s="17"/>
      <c r="L136" s="37" t="str">
        <f>IF(K136="","",VLOOKUP($K136,'DADOS MYLAPS'!$A$8:$D$207,3,FALSE))</f>
        <v/>
      </c>
      <c r="M136" s="18" t="str">
        <f>IF($K136="","",VLOOKUP($K136,'DADOS MYLAPS'!$A$8:$C$207,2,FALSE))</f>
        <v/>
      </c>
      <c r="N136" s="18" t="str">
        <f>IF($K136="","",+M136-M135)</f>
        <v/>
      </c>
      <c r="O136" s="20" t="str">
        <f>IF(K134="","",IF(SUM(N134:N136)=0,"",SUM(N134:N136)))</f>
        <v/>
      </c>
      <c r="P136" s="18">
        <f>SUM(N134:N136)</f>
        <v>0</v>
      </c>
      <c r="Q136" s="21" t="str">
        <f>IF(K134="","",+O136-$O$10)</f>
        <v/>
      </c>
    </row>
    <row r="137" spans="9:17" x14ac:dyDescent="0.35">
      <c r="I137" s="12" t="str">
        <f>IF(K137="","",VLOOKUP($K137,'DADOS MYLAPS'!$A$8:$D$207,4,FALSE))</f>
        <v/>
      </c>
      <c r="J137" s="13" t="str">
        <f>IF(K137="","",RANK(P137,$O$8:$O$157,1))</f>
        <v/>
      </c>
      <c r="K137" s="13"/>
      <c r="L137" s="36" t="str">
        <f>IF(K137="","",VLOOKUP($K137,'DADOS MYLAPS'!$A$8:$D$207,3,FALSE))</f>
        <v/>
      </c>
      <c r="M137" s="14" t="str">
        <f>IF($K137="","",VLOOKUP($K137,'DADOS MYLAPS'!$A$8:$C$207,2,FALSE))</f>
        <v/>
      </c>
      <c r="N137" s="14" t="str">
        <f>IF($K137="","",+M137)</f>
        <v/>
      </c>
      <c r="O137" s="14"/>
      <c r="P137" s="14">
        <f>SUM(N137:N139)</f>
        <v>0</v>
      </c>
      <c r="Q137" s="15"/>
    </row>
    <row r="138" spans="9:17" x14ac:dyDescent="0.35">
      <c r="I138" s="16" t="str">
        <f>IF(K138="","",VLOOKUP($K138,'DADOS MYLAPS'!$A$8:$D$207,4,FALSE))</f>
        <v/>
      </c>
      <c r="J138" s="17" t="str">
        <f>IF(K138="","",RANK(P138,$O$8:$O$157,1))</f>
        <v/>
      </c>
      <c r="K138" s="17"/>
      <c r="L138" s="37" t="str">
        <f>IF(K138="","",VLOOKUP($K138,'DADOS MYLAPS'!$A$8:$D$207,3,FALSE))</f>
        <v/>
      </c>
      <c r="M138" s="18" t="str">
        <f>IF($K138="","",VLOOKUP($K138,'DADOS MYLAPS'!$A$8:$C$207,2,FALSE))</f>
        <v/>
      </c>
      <c r="N138" s="18" t="str">
        <f>IF($K138="","",+M138-M137)</f>
        <v/>
      </c>
      <c r="O138" s="18"/>
      <c r="P138" s="18">
        <f>SUM(N137:N139)</f>
        <v>0</v>
      </c>
      <c r="Q138" s="19"/>
    </row>
    <row r="139" spans="9:17" x14ac:dyDescent="0.35">
      <c r="I139" s="16" t="str">
        <f>IF(K139="","",VLOOKUP($K139,'DADOS MYLAPS'!$A$8:$D$207,4,FALSE))</f>
        <v/>
      </c>
      <c r="J139" s="17" t="str">
        <f>IF(K139="","",RANK(P139,$O$8:$O$157,1))</f>
        <v/>
      </c>
      <c r="K139" s="17"/>
      <c r="L139" s="37" t="str">
        <f>IF(K139="","",VLOOKUP($K139,'DADOS MYLAPS'!$A$8:$D$207,3,FALSE))</f>
        <v/>
      </c>
      <c r="M139" s="18" t="str">
        <f>IF($K139="","",VLOOKUP($K139,'DADOS MYLAPS'!$A$8:$C$207,2,FALSE))</f>
        <v/>
      </c>
      <c r="N139" s="18" t="str">
        <f>IF($K139="","",+M139-M138)</f>
        <v/>
      </c>
      <c r="O139" s="20" t="str">
        <f>IF(K137="","",IF(SUM(N137:N139)=0,"",SUM(N137:N139)))</f>
        <v/>
      </c>
      <c r="P139" s="18">
        <f>SUM(N137:N139)</f>
        <v>0</v>
      </c>
      <c r="Q139" s="21" t="str">
        <f>IF(K137="","",+O139-$O$10)</f>
        <v/>
      </c>
    </row>
    <row r="140" spans="9:17" x14ac:dyDescent="0.35">
      <c r="I140" s="12" t="str">
        <f>IF(K140="","",VLOOKUP($K140,'DADOS MYLAPS'!$A$8:$D$207,4,FALSE))</f>
        <v/>
      </c>
      <c r="J140" s="13" t="str">
        <f>IF(K140="","",RANK(P140,$O$8:$O$157,1))</f>
        <v/>
      </c>
      <c r="K140" s="13"/>
      <c r="L140" s="36" t="str">
        <f>IF(K140="","",VLOOKUP($K140,'DADOS MYLAPS'!$A$8:$D$207,3,FALSE))</f>
        <v/>
      </c>
      <c r="M140" s="14" t="str">
        <f>IF($K140="","",VLOOKUP($K140,'DADOS MYLAPS'!$A$8:$C$207,2,FALSE))</f>
        <v/>
      </c>
      <c r="N140" s="14" t="str">
        <f>IF($K140="","",+M140)</f>
        <v/>
      </c>
      <c r="O140" s="14"/>
      <c r="P140" s="14">
        <f>SUM(N140:N142)</f>
        <v>0</v>
      </c>
      <c r="Q140" s="15"/>
    </row>
    <row r="141" spans="9:17" x14ac:dyDescent="0.35">
      <c r="I141" s="16" t="str">
        <f>IF(K141="","",VLOOKUP($K141,'DADOS MYLAPS'!$A$8:$D$207,4,FALSE))</f>
        <v/>
      </c>
      <c r="J141" s="17" t="str">
        <f>IF(K141="","",RANK(P141,$O$8:$O$157,1))</f>
        <v/>
      </c>
      <c r="K141" s="17"/>
      <c r="L141" s="37" t="str">
        <f>IF(K141="","",VLOOKUP($K141,'DADOS MYLAPS'!$A$8:$D$207,3,FALSE))</f>
        <v/>
      </c>
      <c r="M141" s="18" t="str">
        <f>IF($K141="","",VLOOKUP($K141,'DADOS MYLAPS'!$A$8:$C$207,2,FALSE))</f>
        <v/>
      </c>
      <c r="N141" s="18" t="str">
        <f>IF($K141="","",+M141-M140)</f>
        <v/>
      </c>
      <c r="O141" s="18"/>
      <c r="P141" s="18">
        <f>SUM(N140:N142)</f>
        <v>0</v>
      </c>
      <c r="Q141" s="19"/>
    </row>
    <row r="142" spans="9:17" x14ac:dyDescent="0.35">
      <c r="I142" s="16" t="str">
        <f>IF(K142="","",VLOOKUP($K142,'DADOS MYLAPS'!$A$8:$D$207,4,FALSE))</f>
        <v/>
      </c>
      <c r="J142" s="17" t="str">
        <f>IF(K142="","",RANK(P142,$O$8:$O$157,1))</f>
        <v/>
      </c>
      <c r="K142" s="17"/>
      <c r="L142" s="37" t="str">
        <f>IF(K142="","",VLOOKUP($K142,'DADOS MYLAPS'!$A$8:$D$207,3,FALSE))</f>
        <v/>
      </c>
      <c r="M142" s="18" t="str">
        <f>IF($K142="","",VLOOKUP($K142,'DADOS MYLAPS'!$A$8:$C$207,2,FALSE))</f>
        <v/>
      </c>
      <c r="N142" s="18" t="str">
        <f>IF($K142="","",+M142-M141)</f>
        <v/>
      </c>
      <c r="O142" s="20" t="str">
        <f>IF(K140="","",IF(SUM(N140:N142)=0,"",SUM(N140:N142)))</f>
        <v/>
      </c>
      <c r="P142" s="18">
        <f>SUM(N140:N142)</f>
        <v>0</v>
      </c>
      <c r="Q142" s="21" t="str">
        <f>IF(K140="","",+O142-$O$10)</f>
        <v/>
      </c>
    </row>
    <row r="143" spans="9:17" x14ac:dyDescent="0.35">
      <c r="I143" s="12" t="str">
        <f>IF(K143="","",VLOOKUP($K143,'DADOS MYLAPS'!$A$8:$D$207,4,FALSE))</f>
        <v/>
      </c>
      <c r="J143" s="13" t="str">
        <f>IF(K143="","",RANK(P143,$O$8:$O$157,1))</f>
        <v/>
      </c>
      <c r="K143" s="13"/>
      <c r="L143" s="36" t="str">
        <f>IF(K143="","",VLOOKUP($K143,'DADOS MYLAPS'!$A$8:$D$207,3,FALSE))</f>
        <v/>
      </c>
      <c r="M143" s="14" t="str">
        <f>IF($K143="","",VLOOKUP($K143,'DADOS MYLAPS'!$A$8:$C$207,2,FALSE))</f>
        <v/>
      </c>
      <c r="N143" s="14" t="str">
        <f>IF($K143="","",+M143)</f>
        <v/>
      </c>
      <c r="O143" s="14"/>
      <c r="P143" s="14">
        <f>SUM(N143:N145)</f>
        <v>0</v>
      </c>
      <c r="Q143" s="15"/>
    </row>
    <row r="144" spans="9:17" x14ac:dyDescent="0.35">
      <c r="I144" s="16" t="str">
        <f>IF(K144="","",VLOOKUP($K144,'DADOS MYLAPS'!$A$8:$D$207,4,FALSE))</f>
        <v/>
      </c>
      <c r="J144" s="17" t="str">
        <f>IF(K144="","",RANK(P144,$O$8:$O$157,1))</f>
        <v/>
      </c>
      <c r="K144" s="17"/>
      <c r="L144" s="37" t="str">
        <f>IF(K144="","",VLOOKUP($K144,'DADOS MYLAPS'!$A$8:$D$207,3,FALSE))</f>
        <v/>
      </c>
      <c r="M144" s="18" t="str">
        <f>IF($K144="","",VLOOKUP($K144,'DADOS MYLAPS'!$A$8:$C$207,2,FALSE))</f>
        <v/>
      </c>
      <c r="N144" s="18" t="str">
        <f>IF($K144="","",+M144-M143)</f>
        <v/>
      </c>
      <c r="O144" s="18"/>
      <c r="P144" s="18">
        <f>SUM(N143:N145)</f>
        <v>0</v>
      </c>
      <c r="Q144" s="19"/>
    </row>
    <row r="145" spans="9:17" x14ac:dyDescent="0.35">
      <c r="I145" s="16" t="str">
        <f>IF(K145="","",VLOOKUP($K145,'DADOS MYLAPS'!$A$8:$D$207,4,FALSE))</f>
        <v/>
      </c>
      <c r="J145" s="17" t="str">
        <f>IF(K145="","",RANK(P145,$O$8:$O$157,1))</f>
        <v/>
      </c>
      <c r="K145" s="17"/>
      <c r="L145" s="37" t="str">
        <f>IF(K145="","",VLOOKUP($K145,'DADOS MYLAPS'!$A$8:$D$207,3,FALSE))</f>
        <v/>
      </c>
      <c r="M145" s="18" t="str">
        <f>IF($K145="","",VLOOKUP($K145,'DADOS MYLAPS'!$A$8:$C$207,2,FALSE))</f>
        <v/>
      </c>
      <c r="N145" s="18" t="str">
        <f>IF($K145="","",+M145-M144)</f>
        <v/>
      </c>
      <c r="O145" s="20" t="str">
        <f>IF(K143="","",IF(SUM(N143:N145)=0,"",SUM(N143:N145)))</f>
        <v/>
      </c>
      <c r="P145" s="18">
        <f>SUM(N143:N145)</f>
        <v>0</v>
      </c>
      <c r="Q145" s="21" t="str">
        <f>IF(K143="","",+O145-$O$10)</f>
        <v/>
      </c>
    </row>
    <row r="146" spans="9:17" x14ac:dyDescent="0.35">
      <c r="I146" s="12" t="str">
        <f>IF(K146="","",VLOOKUP($K146,'DADOS MYLAPS'!$A$8:$D$207,4,FALSE))</f>
        <v/>
      </c>
      <c r="J146" s="13" t="str">
        <f>IF(K146="","",RANK(P146,$O$8:$O$157,1))</f>
        <v/>
      </c>
      <c r="K146" s="13"/>
      <c r="L146" s="36" t="str">
        <f>IF(K146="","",VLOOKUP($K146,'DADOS MYLAPS'!$A$8:$D$207,3,FALSE))</f>
        <v/>
      </c>
      <c r="M146" s="14" t="str">
        <f>IF($K146="","",VLOOKUP($K146,'DADOS MYLAPS'!$A$8:$C$207,2,FALSE))</f>
        <v/>
      </c>
      <c r="N146" s="14" t="str">
        <f>IF($K146="","",+M146)</f>
        <v/>
      </c>
      <c r="O146" s="14"/>
      <c r="P146" s="14">
        <f>SUM(N146:N148)</f>
        <v>0</v>
      </c>
      <c r="Q146" s="15"/>
    </row>
    <row r="147" spans="9:17" x14ac:dyDescent="0.35">
      <c r="I147" s="16" t="str">
        <f>IF(K147="","",VLOOKUP($K147,'DADOS MYLAPS'!$A$8:$D$207,4,FALSE))</f>
        <v/>
      </c>
      <c r="J147" s="17" t="str">
        <f>IF(K147="","",RANK(P147,$O$8:$O$157,1))</f>
        <v/>
      </c>
      <c r="K147" s="17"/>
      <c r="L147" s="37" t="str">
        <f>IF(K147="","",VLOOKUP($K147,'DADOS MYLAPS'!$A$8:$D$207,3,FALSE))</f>
        <v/>
      </c>
      <c r="M147" s="18" t="str">
        <f>IF($K147="","",VLOOKUP($K147,'DADOS MYLAPS'!$A$8:$C$207,2,FALSE))</f>
        <v/>
      </c>
      <c r="N147" s="18" t="str">
        <f>IF($K147="","",+M147-M146)</f>
        <v/>
      </c>
      <c r="O147" s="18"/>
      <c r="P147" s="18">
        <f>SUM(N146:N148)</f>
        <v>0</v>
      </c>
      <c r="Q147" s="19"/>
    </row>
    <row r="148" spans="9:17" x14ac:dyDescent="0.35">
      <c r="I148" s="16" t="str">
        <f>IF(K148="","",VLOOKUP($K148,'DADOS MYLAPS'!$A$8:$D$207,4,FALSE))</f>
        <v/>
      </c>
      <c r="J148" s="17" t="str">
        <f>IF(K148="","",RANK(P148,$O$8:$O$157,1))</f>
        <v/>
      </c>
      <c r="K148" s="17"/>
      <c r="L148" s="37" t="str">
        <f>IF(K148="","",VLOOKUP($K148,'DADOS MYLAPS'!$A$8:$D$207,3,FALSE))</f>
        <v/>
      </c>
      <c r="M148" s="18" t="str">
        <f>IF($K148="","",VLOOKUP($K148,'DADOS MYLAPS'!$A$8:$C$207,2,FALSE))</f>
        <v/>
      </c>
      <c r="N148" s="18" t="str">
        <f>IF($K148="","",+M148-M147)</f>
        <v/>
      </c>
      <c r="O148" s="20" t="str">
        <f>IF(K146="","",IF(SUM(N146:N148)=0,"",SUM(N146:N148)))</f>
        <v/>
      </c>
      <c r="P148" s="18">
        <f>SUM(N146:N148)</f>
        <v>0</v>
      </c>
      <c r="Q148" s="21" t="str">
        <f>IF(K146="","",+O148-$O$10)</f>
        <v/>
      </c>
    </row>
    <row r="149" spans="9:17" x14ac:dyDescent="0.35">
      <c r="I149" s="12" t="str">
        <f>IF(K149="","",VLOOKUP($K149,'DADOS MYLAPS'!$A$8:$D$207,4,FALSE))</f>
        <v/>
      </c>
      <c r="J149" s="13" t="str">
        <f>IF(K149="","",RANK(P149,$O$8:$O$157,1))</f>
        <v/>
      </c>
      <c r="K149" s="13"/>
      <c r="L149" s="36" t="str">
        <f>IF(K149="","",VLOOKUP($K149,'DADOS MYLAPS'!$A$8:$D$207,3,FALSE))</f>
        <v/>
      </c>
      <c r="M149" s="14" t="str">
        <f>IF($K149="","",VLOOKUP($K149,'DADOS MYLAPS'!$A$8:$C$207,2,FALSE))</f>
        <v/>
      </c>
      <c r="N149" s="14" t="str">
        <f>IF($K149="","",+M149)</f>
        <v/>
      </c>
      <c r="O149" s="14"/>
      <c r="P149" s="14">
        <f>SUM(N149:N151)</f>
        <v>0</v>
      </c>
      <c r="Q149" s="15"/>
    </row>
    <row r="150" spans="9:17" x14ac:dyDescent="0.35">
      <c r="I150" s="16" t="str">
        <f>IF(K150="","",VLOOKUP($K150,'DADOS MYLAPS'!$A$8:$D$207,4,FALSE))</f>
        <v/>
      </c>
      <c r="J150" s="17" t="str">
        <f>IF(K150="","",RANK(P150,$O$8:$O$157,1))</f>
        <v/>
      </c>
      <c r="K150" s="17"/>
      <c r="L150" s="37" t="str">
        <f>IF(K150="","",VLOOKUP($K150,'DADOS MYLAPS'!$A$8:$D$207,3,FALSE))</f>
        <v/>
      </c>
      <c r="M150" s="18" t="str">
        <f>IF($K150="","",VLOOKUP($K150,'DADOS MYLAPS'!$A$8:$C$207,2,FALSE))</f>
        <v/>
      </c>
      <c r="N150" s="18" t="str">
        <f>IF($K150="","",+M150-M149)</f>
        <v/>
      </c>
      <c r="O150" s="18"/>
      <c r="P150" s="18">
        <f>SUM(N149:N151)</f>
        <v>0</v>
      </c>
      <c r="Q150" s="19"/>
    </row>
    <row r="151" spans="9:17" x14ac:dyDescent="0.35">
      <c r="I151" s="16" t="str">
        <f>IF(K151="","",VLOOKUP($K151,'DADOS MYLAPS'!$A$8:$D$207,4,FALSE))</f>
        <v/>
      </c>
      <c r="J151" s="17" t="str">
        <f>IF(K151="","",RANK(P151,$O$8:$O$157,1))</f>
        <v/>
      </c>
      <c r="K151" s="17"/>
      <c r="L151" s="37" t="str">
        <f>IF(K151="","",VLOOKUP($K151,'DADOS MYLAPS'!$A$8:$D$207,3,FALSE))</f>
        <v/>
      </c>
      <c r="M151" s="18" t="str">
        <f>IF($K151="","",VLOOKUP($K151,'DADOS MYLAPS'!$A$8:$C$207,2,FALSE))</f>
        <v/>
      </c>
      <c r="N151" s="18" t="str">
        <f>IF($K151="","",+M151-M150)</f>
        <v/>
      </c>
      <c r="O151" s="20" t="str">
        <f>IF(K149="","",IF(SUM(N149:N151)=0,"",SUM(N149:N151)))</f>
        <v/>
      </c>
      <c r="P151" s="18">
        <f>SUM(N149:N151)</f>
        <v>0</v>
      </c>
      <c r="Q151" s="21" t="str">
        <f>IF(K149="","",+O151-$O$10)</f>
        <v/>
      </c>
    </row>
    <row r="152" spans="9:17" x14ac:dyDescent="0.35">
      <c r="I152" s="12" t="str">
        <f>IF(K152="","",VLOOKUP($K152,'DADOS MYLAPS'!$A$8:$D$207,4,FALSE))</f>
        <v/>
      </c>
      <c r="J152" s="13" t="str">
        <f>IF(K152="","",RANK(P152,$O$8:$O$157,1))</f>
        <v/>
      </c>
      <c r="K152" s="13"/>
      <c r="L152" s="36" t="str">
        <f>IF(K152="","",VLOOKUP($K152,'DADOS MYLAPS'!$A$8:$D$207,3,FALSE))</f>
        <v/>
      </c>
      <c r="M152" s="14" t="str">
        <f>IF($K152="","",VLOOKUP($K152,'DADOS MYLAPS'!$A$8:$C$207,2,FALSE))</f>
        <v/>
      </c>
      <c r="N152" s="14" t="str">
        <f>IF($K152="","",+M152)</f>
        <v/>
      </c>
      <c r="O152" s="14"/>
      <c r="P152" s="14">
        <f>SUM(N152:N154)</f>
        <v>0</v>
      </c>
      <c r="Q152" s="15"/>
    </row>
    <row r="153" spans="9:17" x14ac:dyDescent="0.35">
      <c r="I153" s="16" t="str">
        <f>IF(K153="","",VLOOKUP($K153,'DADOS MYLAPS'!$A$8:$D$207,4,FALSE))</f>
        <v/>
      </c>
      <c r="J153" s="17" t="str">
        <f>IF(K153="","",RANK(P153,$O$8:$O$157,1))</f>
        <v/>
      </c>
      <c r="K153" s="17"/>
      <c r="L153" s="37" t="str">
        <f>IF(K153="","",VLOOKUP($K153,'DADOS MYLAPS'!$A$8:$D$207,3,FALSE))</f>
        <v/>
      </c>
      <c r="M153" s="18" t="str">
        <f>IF($K153="","",VLOOKUP($K153,'DADOS MYLAPS'!$A$8:$C$207,2,FALSE))</f>
        <v/>
      </c>
      <c r="N153" s="18" t="str">
        <f>IF($K153="","",+M153-M152)</f>
        <v/>
      </c>
      <c r="O153" s="18"/>
      <c r="P153" s="18">
        <f>SUM(N152:N154)</f>
        <v>0</v>
      </c>
      <c r="Q153" s="19"/>
    </row>
    <row r="154" spans="9:17" x14ac:dyDescent="0.35">
      <c r="I154" s="16" t="str">
        <f>IF(K154="","",VLOOKUP($K154,'DADOS MYLAPS'!$A$8:$D$207,4,FALSE))</f>
        <v/>
      </c>
      <c r="J154" s="17" t="str">
        <f>IF(K154="","",RANK(P154,$O$8:$O$157,1))</f>
        <v/>
      </c>
      <c r="K154" s="17"/>
      <c r="L154" s="37" t="str">
        <f>IF(K154="","",VLOOKUP($K154,'DADOS MYLAPS'!$A$8:$D$207,3,FALSE))</f>
        <v/>
      </c>
      <c r="M154" s="18" t="str">
        <f>IF($K154="","",VLOOKUP($K154,'DADOS MYLAPS'!$A$8:$C$207,2,FALSE))</f>
        <v/>
      </c>
      <c r="N154" s="18" t="str">
        <f>IF($K154="","",+M154-M153)</f>
        <v/>
      </c>
      <c r="O154" s="20" t="str">
        <f>IF(K152="","",IF(SUM(N152:N154)=0,"",SUM(N152:N154)))</f>
        <v/>
      </c>
      <c r="P154" s="18">
        <f>SUM(N152:N154)</f>
        <v>0</v>
      </c>
      <c r="Q154" s="21" t="str">
        <f>IF(K152="","",+O154-$O$10)</f>
        <v/>
      </c>
    </row>
    <row r="155" spans="9:17" x14ac:dyDescent="0.35">
      <c r="I155" s="12" t="str">
        <f>IF(K155="","",VLOOKUP($K155,'DADOS MYLAPS'!$A$8:$D$207,4,FALSE))</f>
        <v/>
      </c>
      <c r="J155" s="13" t="str">
        <f>IF(K155="","",RANK(P155,$O$8:$O$157,1))</f>
        <v/>
      </c>
      <c r="K155" s="13"/>
      <c r="L155" s="36" t="str">
        <f>IF(K155="","",VLOOKUP($K155,'DADOS MYLAPS'!$A$8:$D$207,3,FALSE))</f>
        <v/>
      </c>
      <c r="M155" s="14" t="str">
        <f>IF($K155="","",VLOOKUP($K155,'DADOS MYLAPS'!$A$8:$C$207,2,FALSE))</f>
        <v/>
      </c>
      <c r="N155" s="14" t="str">
        <f>IF($K155="","",+M155)</f>
        <v/>
      </c>
      <c r="O155" s="14"/>
      <c r="P155" s="14">
        <f>SUM(N155:N157)</f>
        <v>0</v>
      </c>
      <c r="Q155" s="15"/>
    </row>
    <row r="156" spans="9:17" x14ac:dyDescent="0.35">
      <c r="I156" s="16" t="str">
        <f>IF(K156="","",VLOOKUP($K156,'DADOS MYLAPS'!$A$8:$D$207,4,FALSE))</f>
        <v/>
      </c>
      <c r="J156" s="17" t="str">
        <f>IF(K156="","",RANK(P156,$O$8:$O$157,1))</f>
        <v/>
      </c>
      <c r="K156" s="17"/>
      <c r="L156" s="37" t="str">
        <f>IF(K156="","",VLOOKUP($K156,'DADOS MYLAPS'!$A$8:$D$207,3,FALSE))</f>
        <v/>
      </c>
      <c r="M156" s="18" t="str">
        <f>IF($K156="","",VLOOKUP($K156,'DADOS MYLAPS'!$A$8:$C$207,2,FALSE))</f>
        <v/>
      </c>
      <c r="N156" s="18" t="str">
        <f>IF($K156="","",+M156-M155)</f>
        <v/>
      </c>
      <c r="O156" s="18"/>
      <c r="P156" s="18">
        <f>SUM(N155:N157)</f>
        <v>0</v>
      </c>
      <c r="Q156" s="19"/>
    </row>
    <row r="157" spans="9:17" x14ac:dyDescent="0.35">
      <c r="I157" s="16" t="str">
        <f>IF(K157="","",VLOOKUP($K157,'DADOS MYLAPS'!$A$8:$D$207,4,FALSE))</f>
        <v/>
      </c>
      <c r="J157" s="17" t="str">
        <f>IF(K157="","",RANK(P157,$O$8:$O$157,1))</f>
        <v/>
      </c>
      <c r="K157" s="17"/>
      <c r="L157" s="37" t="str">
        <f>IF(K157="","",VLOOKUP($K157,'DADOS MYLAPS'!$A$8:$D$207,3,FALSE))</f>
        <v/>
      </c>
      <c r="M157" s="18" t="str">
        <f>IF($K157="","",VLOOKUP($K157,'DADOS MYLAPS'!$A$8:$C$207,2,FALSE))</f>
        <v/>
      </c>
      <c r="N157" s="18" t="str">
        <f>IF($K157="","",+M157-M156)</f>
        <v/>
      </c>
      <c r="O157" s="20" t="str">
        <f>IF(K155="","",IF(SUM(N155:N157)=0,"",SUM(N155:N157)))</f>
        <v/>
      </c>
      <c r="P157" s="18">
        <f>SUM(N155:N157)</f>
        <v>0</v>
      </c>
      <c r="Q157" s="21" t="str">
        <f>IF(K155="","",+O157-$O$10)</f>
        <v/>
      </c>
    </row>
    <row r="1048526" spans="15:17" x14ac:dyDescent="0.35">
      <c r="O1048526" s="4"/>
      <c r="Q1048526" s="5"/>
    </row>
  </sheetData>
  <autoFilter ref="I7:O157" xr:uid="{D626871F-1B0A-4C5B-AD72-9997DA832AC3}">
    <sortState xmlns:xlrd2="http://schemas.microsoft.com/office/spreadsheetml/2017/richdata2" ref="I8:O157">
      <sortCondition ref="J7:J157"/>
    </sortState>
  </autoFilter>
  <pageMargins left="0.39370078740157483" right="0.39370078740157483" top="0.74803149606299213" bottom="0.74803149606299213" header="0.31496062992125984" footer="0.31496062992125984"/>
  <pageSetup paperSize="9" scale="8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C612F-BAAD-4EA1-B863-D57E7674D219}">
  <dimension ref="A1:W45"/>
  <sheetViews>
    <sheetView topLeftCell="D1" workbookViewId="0">
      <selection activeCell="F8" sqref="F8"/>
    </sheetView>
  </sheetViews>
  <sheetFormatPr defaultRowHeight="14.5" x14ac:dyDescent="0.35"/>
  <cols>
    <col min="4" max="4" width="31.453125" bestFit="1" customWidth="1"/>
    <col min="5" max="5" width="19" bestFit="1" customWidth="1"/>
    <col min="6" max="6" width="10" bestFit="1" customWidth="1"/>
    <col min="7" max="7" width="7.26953125" bestFit="1" customWidth="1"/>
    <col min="8" max="8" width="12.1796875" bestFit="1" customWidth="1"/>
    <col min="12" max="12" width="16" bestFit="1" customWidth="1"/>
  </cols>
  <sheetData>
    <row r="1" spans="1:23" x14ac:dyDescent="0.35">
      <c r="A1" s="23" t="s">
        <v>105</v>
      </c>
      <c r="B1" s="23" t="s">
        <v>106</v>
      </c>
      <c r="C1" s="23" t="s">
        <v>107</v>
      </c>
      <c r="D1" s="23" t="s">
        <v>108</v>
      </c>
      <c r="E1" s="23" t="s">
        <v>109</v>
      </c>
      <c r="F1" s="23" t="s">
        <v>110</v>
      </c>
      <c r="G1" s="23" t="s">
        <v>111</v>
      </c>
      <c r="H1" s="23" t="s">
        <v>112</v>
      </c>
      <c r="I1" s="24" t="s">
        <v>113</v>
      </c>
      <c r="J1" s="25" t="s">
        <v>114</v>
      </c>
      <c r="K1" s="25" t="s">
        <v>115</v>
      </c>
      <c r="L1" s="24" t="s">
        <v>116</v>
      </c>
      <c r="M1" s="25" t="s">
        <v>117</v>
      </c>
      <c r="N1" s="24" t="s">
        <v>113</v>
      </c>
      <c r="O1" s="26" t="s">
        <v>118</v>
      </c>
      <c r="P1" s="26" t="s">
        <v>119</v>
      </c>
      <c r="Q1" s="26" t="s">
        <v>120</v>
      </c>
      <c r="R1" s="26" t="s">
        <v>121</v>
      </c>
      <c r="S1" s="24" t="s">
        <v>116</v>
      </c>
      <c r="T1" s="26" t="s">
        <v>122</v>
      </c>
      <c r="U1" s="24" t="s">
        <v>113</v>
      </c>
      <c r="V1" s="23" t="s">
        <v>123</v>
      </c>
      <c r="W1" s="23" t="s">
        <v>124</v>
      </c>
    </row>
    <row r="2" spans="1:23" x14ac:dyDescent="0.35">
      <c r="A2" t="s">
        <v>125</v>
      </c>
      <c r="B2" t="s">
        <v>90</v>
      </c>
      <c r="C2" t="s">
        <v>126</v>
      </c>
      <c r="D2" t="s">
        <v>55</v>
      </c>
      <c r="E2" t="s">
        <v>127</v>
      </c>
      <c r="F2" t="s">
        <v>128</v>
      </c>
      <c r="G2" t="s">
        <v>36</v>
      </c>
      <c r="H2" s="33" t="e">
        <f>VLOOKUP(G2,FINAL!$K$7:$N$157,4,FALSE)</f>
        <v>#N/A</v>
      </c>
      <c r="I2" s="27">
        <v>3.3217592592592591E-3</v>
      </c>
      <c r="J2" s="28">
        <v>6.5972222222222224E-2</v>
      </c>
      <c r="K2" s="29" t="s">
        <v>129</v>
      </c>
      <c r="L2" s="27">
        <v>3.9351851851851852E-4</v>
      </c>
      <c r="M2" s="29" t="s">
        <v>130</v>
      </c>
      <c r="N2" s="27">
        <v>1.0497685185185186E-2</v>
      </c>
      <c r="O2" s="30">
        <v>26.98</v>
      </c>
      <c r="P2" s="30" t="s">
        <v>131</v>
      </c>
      <c r="Q2" s="31">
        <v>1.4201388888888888E-2</v>
      </c>
      <c r="R2" s="30" t="s">
        <v>132</v>
      </c>
      <c r="S2" s="27">
        <v>3.0092592592592595E-4</v>
      </c>
      <c r="T2" s="30" t="s">
        <v>133</v>
      </c>
      <c r="U2" s="27">
        <v>4.1782407407407402E-3</v>
      </c>
      <c r="V2" t="s">
        <v>134</v>
      </c>
      <c r="W2" t="s">
        <v>135</v>
      </c>
    </row>
    <row r="3" spans="1:23" x14ac:dyDescent="0.35">
      <c r="A3" t="s">
        <v>136</v>
      </c>
      <c r="B3" t="s">
        <v>96</v>
      </c>
      <c r="C3" t="s">
        <v>126</v>
      </c>
      <c r="D3" t="s">
        <v>55</v>
      </c>
      <c r="E3" t="s">
        <v>127</v>
      </c>
      <c r="F3" t="s">
        <v>137</v>
      </c>
      <c r="G3" t="s">
        <v>37</v>
      </c>
      <c r="H3" s="33" t="e">
        <f>VLOOKUP(G3,FINAL!$K$7:$N$157,4,FALSE)</f>
        <v>#N/A</v>
      </c>
      <c r="I3" s="27">
        <v>2.2060185185185183E-2</v>
      </c>
      <c r="J3" s="29" t="s">
        <v>138</v>
      </c>
      <c r="K3" s="29" t="s">
        <v>139</v>
      </c>
      <c r="L3" s="32" t="s">
        <v>140</v>
      </c>
      <c r="M3" s="29" t="s">
        <v>136</v>
      </c>
      <c r="N3" s="32" t="s">
        <v>141</v>
      </c>
      <c r="O3" s="30" t="s">
        <v>142</v>
      </c>
      <c r="P3" s="30" t="s">
        <v>143</v>
      </c>
      <c r="Q3" s="30" t="s">
        <v>144</v>
      </c>
      <c r="R3" s="30" t="s">
        <v>139</v>
      </c>
      <c r="S3" s="32" t="s">
        <v>145</v>
      </c>
      <c r="T3" s="30" t="s">
        <v>146</v>
      </c>
      <c r="U3" s="32" t="s">
        <v>147</v>
      </c>
      <c r="V3" t="s">
        <v>148</v>
      </c>
      <c r="W3" t="s">
        <v>131</v>
      </c>
    </row>
    <row r="4" spans="1:23" x14ac:dyDescent="0.35">
      <c r="A4" t="s">
        <v>149</v>
      </c>
      <c r="B4" t="s">
        <v>103</v>
      </c>
      <c r="C4" t="s">
        <v>126</v>
      </c>
      <c r="D4" t="s">
        <v>55</v>
      </c>
      <c r="E4" t="s">
        <v>127</v>
      </c>
      <c r="F4" t="s">
        <v>128</v>
      </c>
      <c r="G4" t="s">
        <v>38</v>
      </c>
      <c r="H4" s="33" t="e">
        <f>VLOOKUP(G4,FINAL!$K$7:$N$157,4,FALSE)</f>
        <v>#N/A</v>
      </c>
      <c r="I4" s="27">
        <v>4.0150462962962964E-2</v>
      </c>
      <c r="J4" s="29" t="s">
        <v>150</v>
      </c>
      <c r="K4" s="29" t="s">
        <v>151</v>
      </c>
      <c r="L4" s="32" t="s">
        <v>152</v>
      </c>
      <c r="M4" s="29" t="s">
        <v>153</v>
      </c>
      <c r="N4" s="32" t="s">
        <v>154</v>
      </c>
      <c r="O4" s="30" t="s">
        <v>155</v>
      </c>
      <c r="P4" s="30" t="s">
        <v>156</v>
      </c>
      <c r="Q4" s="30" t="s">
        <v>157</v>
      </c>
      <c r="R4" s="30" t="s">
        <v>149</v>
      </c>
      <c r="S4" s="32" t="s">
        <v>158</v>
      </c>
      <c r="T4" s="30" t="s">
        <v>159</v>
      </c>
      <c r="U4" s="32" t="s">
        <v>160</v>
      </c>
      <c r="V4" t="s">
        <v>161</v>
      </c>
      <c r="W4" t="s">
        <v>156</v>
      </c>
    </row>
    <row r="5" spans="1:23" x14ac:dyDescent="0.35">
      <c r="A5" t="s">
        <v>162</v>
      </c>
      <c r="B5" t="s">
        <v>92</v>
      </c>
      <c r="C5" t="s">
        <v>126</v>
      </c>
      <c r="D5" t="s">
        <v>55</v>
      </c>
      <c r="E5" t="s">
        <v>376</v>
      </c>
      <c r="F5" t="s">
        <v>137</v>
      </c>
      <c r="G5" t="s">
        <v>39</v>
      </c>
      <c r="H5" s="33" t="e">
        <f>VLOOKUP(G5,FINAL!$K$7:$N$157,4,FALSE)</f>
        <v>#N/A</v>
      </c>
      <c r="I5" s="27">
        <v>6.3692129629629626E-2</v>
      </c>
      <c r="J5" s="29" t="s">
        <v>423</v>
      </c>
      <c r="K5" s="29" t="s">
        <v>197</v>
      </c>
      <c r="L5" s="32" t="s">
        <v>189</v>
      </c>
      <c r="M5" s="29" t="s">
        <v>197</v>
      </c>
      <c r="N5" s="32" t="s">
        <v>424</v>
      </c>
      <c r="O5" s="30" t="s">
        <v>425</v>
      </c>
      <c r="P5" s="30" t="s">
        <v>162</v>
      </c>
      <c r="Q5" s="30" t="s">
        <v>426</v>
      </c>
      <c r="R5" s="30" t="s">
        <v>197</v>
      </c>
      <c r="S5" s="32" t="s">
        <v>181</v>
      </c>
      <c r="T5" s="30" t="s">
        <v>159</v>
      </c>
      <c r="U5" s="32" t="s">
        <v>427</v>
      </c>
      <c r="V5" t="s">
        <v>428</v>
      </c>
      <c r="W5" t="s">
        <v>162</v>
      </c>
    </row>
    <row r="6" spans="1:23" x14ac:dyDescent="0.35">
      <c r="A6" t="s">
        <v>174</v>
      </c>
      <c r="B6" t="s">
        <v>97</v>
      </c>
      <c r="C6" t="s">
        <v>126</v>
      </c>
      <c r="D6" t="s">
        <v>56</v>
      </c>
      <c r="E6" t="s">
        <v>127</v>
      </c>
      <c r="F6" t="s">
        <v>128</v>
      </c>
      <c r="G6" t="s">
        <v>40</v>
      </c>
      <c r="H6" s="33" t="e">
        <f>VLOOKUP(G6,FINAL!$K$7:$N$157,4,FALSE)</f>
        <v>#N/A</v>
      </c>
      <c r="I6" s="27">
        <v>4.2361111111111106E-3</v>
      </c>
      <c r="J6" s="29" t="s">
        <v>163</v>
      </c>
      <c r="K6" s="29" t="s">
        <v>162</v>
      </c>
      <c r="L6" s="32" t="s">
        <v>164</v>
      </c>
      <c r="M6" s="29" t="s">
        <v>165</v>
      </c>
      <c r="N6" s="32" t="s">
        <v>166</v>
      </c>
      <c r="O6" s="30" t="s">
        <v>167</v>
      </c>
      <c r="P6" s="30" t="s">
        <v>149</v>
      </c>
      <c r="Q6" s="30" t="s">
        <v>168</v>
      </c>
      <c r="R6" s="30" t="s">
        <v>162</v>
      </c>
      <c r="S6" s="32" t="s">
        <v>169</v>
      </c>
      <c r="T6" s="30" t="s">
        <v>170</v>
      </c>
      <c r="U6" s="32" t="s">
        <v>171</v>
      </c>
      <c r="V6" t="s">
        <v>172</v>
      </c>
      <c r="W6" t="s">
        <v>173</v>
      </c>
    </row>
    <row r="7" spans="1:23" x14ac:dyDescent="0.35">
      <c r="A7" t="s">
        <v>151</v>
      </c>
      <c r="B7" t="s">
        <v>102</v>
      </c>
      <c r="C7" t="s">
        <v>126</v>
      </c>
      <c r="D7" t="s">
        <v>56</v>
      </c>
      <c r="E7" t="s">
        <v>127</v>
      </c>
      <c r="F7" t="s">
        <v>137</v>
      </c>
      <c r="G7" t="s">
        <v>41</v>
      </c>
      <c r="H7" s="33" t="e">
        <f>VLOOKUP(G7,FINAL!$K$7:$N$157,4,FALSE)</f>
        <v>#N/A</v>
      </c>
      <c r="I7" s="27">
        <v>2.4525462962962968E-2</v>
      </c>
      <c r="J7" s="29" t="s">
        <v>175</v>
      </c>
      <c r="K7" s="29" t="s">
        <v>174</v>
      </c>
      <c r="L7" s="32" t="s">
        <v>176</v>
      </c>
      <c r="M7" s="29" t="s">
        <v>159</v>
      </c>
      <c r="N7" s="32" t="s">
        <v>177</v>
      </c>
      <c r="O7" s="30" t="s">
        <v>178</v>
      </c>
      <c r="P7" s="30" t="s">
        <v>179</v>
      </c>
      <c r="Q7" s="30" t="s">
        <v>180</v>
      </c>
      <c r="R7" s="30" t="s">
        <v>174</v>
      </c>
      <c r="S7" s="32" t="s">
        <v>181</v>
      </c>
      <c r="T7" s="30" t="s">
        <v>136</v>
      </c>
      <c r="U7" s="32" t="s">
        <v>182</v>
      </c>
      <c r="V7" t="s">
        <v>183</v>
      </c>
      <c r="W7" t="s">
        <v>179</v>
      </c>
    </row>
    <row r="8" spans="1:23" x14ac:dyDescent="0.35">
      <c r="A8" t="s">
        <v>179</v>
      </c>
      <c r="B8" t="s">
        <v>84</v>
      </c>
      <c r="C8" t="s">
        <v>126</v>
      </c>
      <c r="D8" t="s">
        <v>56</v>
      </c>
      <c r="E8" t="s">
        <v>127</v>
      </c>
      <c r="F8" t="s">
        <v>128</v>
      </c>
      <c r="G8" t="s">
        <v>42</v>
      </c>
      <c r="H8" s="33" t="e">
        <f>VLOOKUP(G8,FINAL!$K$7:$N$157,4,FALSE)</f>
        <v>#N/A</v>
      </c>
      <c r="I8" s="27">
        <v>4.1215277777777774E-2</v>
      </c>
      <c r="J8" s="29" t="s">
        <v>184</v>
      </c>
      <c r="K8" s="29" t="s">
        <v>149</v>
      </c>
      <c r="L8" s="32" t="s">
        <v>185</v>
      </c>
      <c r="M8" s="29" t="s">
        <v>135</v>
      </c>
      <c r="N8" s="32" t="s">
        <v>186</v>
      </c>
      <c r="O8" s="30" t="s">
        <v>187</v>
      </c>
      <c r="P8" s="30" t="s">
        <v>153</v>
      </c>
      <c r="Q8" s="30" t="s">
        <v>188</v>
      </c>
      <c r="R8" s="30" t="s">
        <v>151</v>
      </c>
      <c r="S8" s="32" t="s">
        <v>189</v>
      </c>
      <c r="T8" s="30" t="s">
        <v>190</v>
      </c>
      <c r="U8" s="32" t="s">
        <v>191</v>
      </c>
      <c r="V8" t="s">
        <v>192</v>
      </c>
      <c r="W8" t="s">
        <v>139</v>
      </c>
    </row>
    <row r="9" spans="1:23" x14ac:dyDescent="0.35">
      <c r="A9" t="s">
        <v>133</v>
      </c>
      <c r="B9" t="s">
        <v>57</v>
      </c>
      <c r="C9" t="s">
        <v>126</v>
      </c>
      <c r="D9" t="s">
        <v>56</v>
      </c>
      <c r="E9" t="s">
        <v>376</v>
      </c>
      <c r="F9" t="s">
        <v>137</v>
      </c>
      <c r="G9" t="s">
        <v>43</v>
      </c>
      <c r="H9" s="33" t="e">
        <f>VLOOKUP(G9,FINAL!$K$7:$N$157,4,FALSE)</f>
        <v>#N/A</v>
      </c>
      <c r="I9" s="27">
        <v>6.0636574074074079E-2</v>
      </c>
      <c r="J9" s="29" t="s">
        <v>412</v>
      </c>
      <c r="K9" s="29" t="s">
        <v>125</v>
      </c>
      <c r="L9" s="32" t="s">
        <v>199</v>
      </c>
      <c r="M9" s="29" t="s">
        <v>170</v>
      </c>
      <c r="N9" s="32" t="s">
        <v>413</v>
      </c>
      <c r="O9" s="30" t="s">
        <v>414</v>
      </c>
      <c r="P9" s="30" t="s">
        <v>179</v>
      </c>
      <c r="Q9" s="30" t="s">
        <v>415</v>
      </c>
      <c r="R9" s="30" t="s">
        <v>132</v>
      </c>
      <c r="S9" s="32" t="s">
        <v>206</v>
      </c>
      <c r="T9" s="30" t="s">
        <v>129</v>
      </c>
      <c r="U9" s="32" t="s">
        <v>416</v>
      </c>
      <c r="V9" t="s">
        <v>417</v>
      </c>
      <c r="W9" t="s">
        <v>129</v>
      </c>
    </row>
    <row r="10" spans="1:23" x14ac:dyDescent="0.35">
      <c r="A10" t="s">
        <v>211</v>
      </c>
      <c r="B10" t="s">
        <v>58</v>
      </c>
      <c r="C10" t="s">
        <v>126</v>
      </c>
      <c r="D10" t="s">
        <v>78</v>
      </c>
      <c r="E10" t="s">
        <v>127</v>
      </c>
      <c r="F10" t="s">
        <v>128</v>
      </c>
      <c r="G10" t="s">
        <v>0</v>
      </c>
      <c r="H10" s="33" t="e">
        <f>VLOOKUP(G10,FINAL!$K$7:$N$157,4,FALSE)</f>
        <v>#N/A</v>
      </c>
      <c r="I10" s="27">
        <v>3.0787037037037037E-3</v>
      </c>
      <c r="J10" s="29" t="s">
        <v>194</v>
      </c>
      <c r="K10" s="29" t="s">
        <v>179</v>
      </c>
      <c r="L10" s="32" t="s">
        <v>189</v>
      </c>
      <c r="M10" s="29" t="s">
        <v>146</v>
      </c>
      <c r="N10" s="32" t="s">
        <v>195</v>
      </c>
      <c r="O10" s="30" t="s">
        <v>196</v>
      </c>
      <c r="P10" s="30" t="s">
        <v>197</v>
      </c>
      <c r="Q10" s="30" t="s">
        <v>198</v>
      </c>
      <c r="R10" s="30" t="s">
        <v>179</v>
      </c>
      <c r="S10" s="32" t="s">
        <v>199</v>
      </c>
      <c r="T10" s="30" t="s">
        <v>125</v>
      </c>
      <c r="U10" s="32" t="s">
        <v>200</v>
      </c>
      <c r="V10" t="s">
        <v>201</v>
      </c>
      <c r="W10" t="s">
        <v>159</v>
      </c>
    </row>
    <row r="11" spans="1:23" x14ac:dyDescent="0.35">
      <c r="A11" t="s">
        <v>219</v>
      </c>
      <c r="B11" t="s">
        <v>82</v>
      </c>
      <c r="C11" t="s">
        <v>126</v>
      </c>
      <c r="D11" t="s">
        <v>78</v>
      </c>
      <c r="E11" t="s">
        <v>127</v>
      </c>
      <c r="F11" t="s">
        <v>137</v>
      </c>
      <c r="G11" t="s">
        <v>1</v>
      </c>
      <c r="H11" s="33" t="e">
        <f>VLOOKUP(G11,FINAL!$K$7:$N$157,4,FALSE)</f>
        <v>#N/A</v>
      </c>
      <c r="I11" s="27">
        <v>1.9594907407407405E-2</v>
      </c>
      <c r="J11" s="29" t="s">
        <v>202</v>
      </c>
      <c r="K11" s="29" t="s">
        <v>133</v>
      </c>
      <c r="L11" s="32" t="s">
        <v>140</v>
      </c>
      <c r="M11" s="29" t="s">
        <v>174</v>
      </c>
      <c r="N11" s="32" t="s">
        <v>203</v>
      </c>
      <c r="O11" s="30" t="s">
        <v>204</v>
      </c>
      <c r="P11" s="30" t="s">
        <v>159</v>
      </c>
      <c r="Q11" s="30" t="s">
        <v>205</v>
      </c>
      <c r="R11" s="30" t="s">
        <v>133</v>
      </c>
      <c r="S11" s="32" t="s">
        <v>206</v>
      </c>
      <c r="T11" s="30" t="s">
        <v>207</v>
      </c>
      <c r="U11" s="32" t="s">
        <v>208</v>
      </c>
      <c r="V11" t="s">
        <v>209</v>
      </c>
      <c r="W11" t="s">
        <v>210</v>
      </c>
    </row>
    <row r="12" spans="1:23" x14ac:dyDescent="0.35">
      <c r="A12" t="s">
        <v>227</v>
      </c>
      <c r="B12" t="s">
        <v>60</v>
      </c>
      <c r="C12" t="s">
        <v>126</v>
      </c>
      <c r="D12" t="s">
        <v>78</v>
      </c>
      <c r="E12" t="s">
        <v>127</v>
      </c>
      <c r="F12" t="s">
        <v>128</v>
      </c>
      <c r="G12" t="s">
        <v>2</v>
      </c>
      <c r="H12" s="33" t="e">
        <f>VLOOKUP(G12,FINAL!$K$7:$N$157,4,FALSE)</f>
        <v>#N/A</v>
      </c>
      <c r="I12" s="27">
        <v>3.5254629629629629E-2</v>
      </c>
      <c r="J12" s="29" t="s">
        <v>212</v>
      </c>
      <c r="K12" s="29" t="s">
        <v>211</v>
      </c>
      <c r="L12" s="32" t="s">
        <v>206</v>
      </c>
      <c r="M12" s="29" t="s">
        <v>162</v>
      </c>
      <c r="N12" s="32" t="s">
        <v>213</v>
      </c>
      <c r="O12" s="30" t="s">
        <v>214</v>
      </c>
      <c r="P12" s="30" t="s">
        <v>207</v>
      </c>
      <c r="Q12" s="30" t="s">
        <v>215</v>
      </c>
      <c r="R12" s="30" t="s">
        <v>211</v>
      </c>
      <c r="S12" s="32" t="s">
        <v>216</v>
      </c>
      <c r="T12" s="30" t="s">
        <v>210</v>
      </c>
      <c r="U12" s="32" t="s">
        <v>217</v>
      </c>
      <c r="V12" t="s">
        <v>218</v>
      </c>
      <c r="W12" t="s">
        <v>211</v>
      </c>
    </row>
    <row r="13" spans="1:23" x14ac:dyDescent="0.35">
      <c r="A13" t="s">
        <v>146</v>
      </c>
      <c r="B13" t="s">
        <v>61</v>
      </c>
      <c r="C13" t="s">
        <v>126</v>
      </c>
      <c r="D13" t="s">
        <v>78</v>
      </c>
      <c r="E13" t="s">
        <v>376</v>
      </c>
      <c r="F13" t="s">
        <v>137</v>
      </c>
      <c r="G13" t="s">
        <v>3</v>
      </c>
      <c r="H13" s="33" t="e">
        <f>VLOOKUP(G13,FINAL!$K$7:$N$157,4,FALSE)</f>
        <v>#N/A</v>
      </c>
      <c r="I13" s="27">
        <v>5.1643518518518526E-2</v>
      </c>
      <c r="J13" s="29" t="s">
        <v>388</v>
      </c>
      <c r="K13" s="29" t="s">
        <v>179</v>
      </c>
      <c r="L13" s="32" t="s">
        <v>238</v>
      </c>
      <c r="M13" s="29" t="s">
        <v>125</v>
      </c>
      <c r="N13" s="32" t="s">
        <v>389</v>
      </c>
      <c r="O13" s="30" t="s">
        <v>390</v>
      </c>
      <c r="P13" s="30" t="s">
        <v>170</v>
      </c>
      <c r="Q13" s="30" t="s">
        <v>391</v>
      </c>
      <c r="R13" s="30" t="s">
        <v>179</v>
      </c>
      <c r="S13" s="32" t="s">
        <v>169</v>
      </c>
      <c r="T13" s="30" t="s">
        <v>219</v>
      </c>
      <c r="U13" s="32" t="s">
        <v>392</v>
      </c>
      <c r="V13" t="s">
        <v>393</v>
      </c>
      <c r="W13" t="s">
        <v>159</v>
      </c>
    </row>
    <row r="14" spans="1:23" x14ac:dyDescent="0.35">
      <c r="A14" t="s">
        <v>129</v>
      </c>
      <c r="B14" t="s">
        <v>87</v>
      </c>
      <c r="C14" t="s">
        <v>126</v>
      </c>
      <c r="D14" t="s">
        <v>79</v>
      </c>
      <c r="E14" t="s">
        <v>127</v>
      </c>
      <c r="F14" t="s">
        <v>128</v>
      </c>
      <c r="G14" t="s">
        <v>4</v>
      </c>
      <c r="H14" s="33" t="e">
        <f>VLOOKUP(G14,FINAL!$K$7:$N$157,4,FALSE)</f>
        <v>#N/A</v>
      </c>
      <c r="I14" s="27">
        <v>3.0324074074074073E-3</v>
      </c>
      <c r="J14" s="29" t="s">
        <v>220</v>
      </c>
      <c r="K14" s="29" t="s">
        <v>221</v>
      </c>
      <c r="L14" s="32" t="s">
        <v>199</v>
      </c>
      <c r="M14" s="29" t="s">
        <v>210</v>
      </c>
      <c r="N14" s="32" t="s">
        <v>222</v>
      </c>
      <c r="O14" s="30" t="s">
        <v>223</v>
      </c>
      <c r="P14" s="30" t="s">
        <v>170</v>
      </c>
      <c r="Q14" s="30" t="s">
        <v>224</v>
      </c>
      <c r="R14" s="30" t="s">
        <v>219</v>
      </c>
      <c r="S14" s="32" t="s">
        <v>158</v>
      </c>
      <c r="T14" s="30" t="s">
        <v>129</v>
      </c>
      <c r="U14" s="32" t="s">
        <v>225</v>
      </c>
      <c r="V14" t="s">
        <v>226</v>
      </c>
      <c r="W14" t="s">
        <v>129</v>
      </c>
    </row>
    <row r="15" spans="1:23" x14ac:dyDescent="0.35">
      <c r="A15" t="s">
        <v>143</v>
      </c>
      <c r="B15" t="s">
        <v>63</v>
      </c>
      <c r="C15" t="s">
        <v>126</v>
      </c>
      <c r="D15" t="s">
        <v>79</v>
      </c>
      <c r="E15" t="s">
        <v>127</v>
      </c>
      <c r="F15" t="s">
        <v>137</v>
      </c>
      <c r="G15" t="s">
        <v>5</v>
      </c>
      <c r="H15" s="33" t="e">
        <f>VLOOKUP(G15,FINAL!$K$7:$N$157,4,FALSE)</f>
        <v>#N/A</v>
      </c>
      <c r="I15" s="27">
        <v>1.7974537037037035E-2</v>
      </c>
      <c r="J15" s="29" t="s">
        <v>228</v>
      </c>
      <c r="K15" s="29" t="s">
        <v>227</v>
      </c>
      <c r="L15" s="32" t="s">
        <v>216</v>
      </c>
      <c r="M15" s="29" t="s">
        <v>219</v>
      </c>
      <c r="N15" s="32" t="s">
        <v>229</v>
      </c>
      <c r="O15" s="30" t="s">
        <v>230</v>
      </c>
      <c r="P15" s="30" t="s">
        <v>219</v>
      </c>
      <c r="Q15" s="30" t="s">
        <v>231</v>
      </c>
      <c r="R15" s="30" t="s">
        <v>227</v>
      </c>
      <c r="S15" s="32" t="s">
        <v>176</v>
      </c>
      <c r="T15" s="30" t="s">
        <v>227</v>
      </c>
      <c r="U15" s="32" t="s">
        <v>232</v>
      </c>
      <c r="V15" t="s">
        <v>233</v>
      </c>
      <c r="W15" t="s">
        <v>219</v>
      </c>
    </row>
    <row r="16" spans="1:23" x14ac:dyDescent="0.35">
      <c r="A16" s="10" t="s">
        <v>153</v>
      </c>
      <c r="B16" s="10" t="s">
        <v>64</v>
      </c>
      <c r="C16" s="10" t="s">
        <v>126</v>
      </c>
      <c r="D16" t="s">
        <v>79</v>
      </c>
      <c r="E16" t="s">
        <v>127</v>
      </c>
      <c r="F16" t="s">
        <v>128</v>
      </c>
      <c r="G16" t="s">
        <v>6</v>
      </c>
      <c r="H16" s="33" t="e">
        <f>VLOOKUP(G16,FINAL!$K$7:$N$157,4,FALSE)</f>
        <v>#N/A</v>
      </c>
      <c r="I16" s="27">
        <v>3.2326388888888884E-2</v>
      </c>
      <c r="J16" s="29" t="s">
        <v>234</v>
      </c>
      <c r="K16" s="29" t="s">
        <v>146</v>
      </c>
      <c r="L16" s="32" t="s">
        <v>216</v>
      </c>
      <c r="M16" s="29" t="s">
        <v>170</v>
      </c>
      <c r="N16" s="32" t="s">
        <v>235</v>
      </c>
      <c r="O16" s="30" t="s">
        <v>236</v>
      </c>
      <c r="P16" s="30" t="s">
        <v>132</v>
      </c>
      <c r="Q16" s="30" t="s">
        <v>237</v>
      </c>
      <c r="R16" s="30" t="s">
        <v>146</v>
      </c>
      <c r="S16" s="32" t="s">
        <v>238</v>
      </c>
      <c r="T16" s="30" t="s">
        <v>239</v>
      </c>
      <c r="U16" s="32" t="s">
        <v>240</v>
      </c>
      <c r="V16" t="s">
        <v>241</v>
      </c>
      <c r="W16" t="s">
        <v>227</v>
      </c>
    </row>
    <row r="17" spans="1:23" x14ac:dyDescent="0.35">
      <c r="A17" t="s">
        <v>159</v>
      </c>
      <c r="B17" t="s">
        <v>88</v>
      </c>
      <c r="C17" t="s">
        <v>126</v>
      </c>
      <c r="D17" t="s">
        <v>79</v>
      </c>
      <c r="E17" t="s">
        <v>376</v>
      </c>
      <c r="F17" t="s">
        <v>137</v>
      </c>
      <c r="G17" t="s">
        <v>7</v>
      </c>
      <c r="H17" s="33" t="e">
        <f>VLOOKUP(G17,FINAL!$K$7:$N$157,4,FALSE)</f>
        <v>#N/A</v>
      </c>
      <c r="I17" s="27">
        <v>4.7743055555555552E-2</v>
      </c>
      <c r="J17" s="29" t="s">
        <v>377</v>
      </c>
      <c r="K17" s="29" t="s">
        <v>219</v>
      </c>
      <c r="L17" s="32" t="s">
        <v>176</v>
      </c>
      <c r="M17" s="29" t="s">
        <v>210</v>
      </c>
      <c r="N17" s="32" t="s">
        <v>378</v>
      </c>
      <c r="O17" s="30" t="s">
        <v>379</v>
      </c>
      <c r="P17" s="30" t="s">
        <v>221</v>
      </c>
      <c r="Q17" s="30" t="s">
        <v>380</v>
      </c>
      <c r="R17" s="30" t="s">
        <v>219</v>
      </c>
      <c r="S17" s="32" t="s">
        <v>158</v>
      </c>
      <c r="T17" s="30" t="s">
        <v>221</v>
      </c>
      <c r="U17" s="32" t="s">
        <v>381</v>
      </c>
      <c r="V17" t="s">
        <v>382</v>
      </c>
      <c r="W17" t="s">
        <v>221</v>
      </c>
    </row>
    <row r="18" spans="1:23" x14ac:dyDescent="0.35">
      <c r="A18" t="s">
        <v>139</v>
      </c>
      <c r="B18" t="s">
        <v>66</v>
      </c>
      <c r="C18" t="s">
        <v>126</v>
      </c>
      <c r="D18" t="s">
        <v>54</v>
      </c>
      <c r="E18" t="s">
        <v>127</v>
      </c>
      <c r="F18" t="s">
        <v>128</v>
      </c>
      <c r="G18" t="s">
        <v>8</v>
      </c>
      <c r="H18" s="33" t="e">
        <f>VLOOKUP(G18,FINAL!$K$7:$N$157,4,FALSE)</f>
        <v>#N/A</v>
      </c>
      <c r="I18" s="27">
        <v>4.155092592592593E-3</v>
      </c>
      <c r="J18" s="29" t="s">
        <v>242</v>
      </c>
      <c r="K18" s="29" t="s">
        <v>125</v>
      </c>
      <c r="L18" s="32" t="s">
        <v>243</v>
      </c>
      <c r="M18" s="29" t="s">
        <v>131</v>
      </c>
      <c r="N18" s="32" t="s">
        <v>244</v>
      </c>
      <c r="O18" s="30" t="s">
        <v>245</v>
      </c>
      <c r="P18" s="30" t="s">
        <v>165</v>
      </c>
      <c r="Q18" s="30" t="s">
        <v>246</v>
      </c>
      <c r="R18" s="30" t="s">
        <v>125</v>
      </c>
      <c r="S18" s="32" t="s">
        <v>247</v>
      </c>
      <c r="T18" s="30" t="s">
        <v>221</v>
      </c>
      <c r="U18" s="32" t="s">
        <v>248</v>
      </c>
      <c r="V18" t="s">
        <v>249</v>
      </c>
      <c r="W18" t="s">
        <v>162</v>
      </c>
    </row>
    <row r="19" spans="1:23" x14ac:dyDescent="0.35">
      <c r="A19" t="s">
        <v>190</v>
      </c>
      <c r="B19" t="s">
        <v>101</v>
      </c>
      <c r="C19" t="s">
        <v>126</v>
      </c>
      <c r="D19" t="s">
        <v>54</v>
      </c>
      <c r="E19" t="s">
        <v>127</v>
      </c>
      <c r="F19" t="s">
        <v>137</v>
      </c>
      <c r="G19" t="s">
        <v>9</v>
      </c>
      <c r="H19" s="33" t="e">
        <f>VLOOKUP(G19,FINAL!$K$7:$N$157,4,FALSE)</f>
        <v>#N/A</v>
      </c>
      <c r="I19" s="27">
        <v>2.0925925925925928E-2</v>
      </c>
      <c r="J19" s="29" t="s">
        <v>250</v>
      </c>
      <c r="K19" s="29" t="s">
        <v>207</v>
      </c>
      <c r="L19" s="32" t="s">
        <v>216</v>
      </c>
      <c r="M19" s="29" t="s">
        <v>221</v>
      </c>
      <c r="N19" s="32" t="s">
        <v>251</v>
      </c>
      <c r="O19" s="30" t="s">
        <v>252</v>
      </c>
      <c r="P19" s="30" t="s">
        <v>129</v>
      </c>
      <c r="Q19" s="30" t="s">
        <v>253</v>
      </c>
      <c r="R19" s="30" t="s">
        <v>143</v>
      </c>
      <c r="S19" s="32" t="s">
        <v>181</v>
      </c>
      <c r="T19" s="30" t="s">
        <v>254</v>
      </c>
      <c r="U19" s="32" t="s">
        <v>182</v>
      </c>
      <c r="V19" t="s">
        <v>183</v>
      </c>
      <c r="W19" t="s">
        <v>170</v>
      </c>
    </row>
    <row r="20" spans="1:23" x14ac:dyDescent="0.35">
      <c r="A20" t="s">
        <v>197</v>
      </c>
      <c r="B20" t="s">
        <v>91</v>
      </c>
      <c r="C20" t="s">
        <v>126</v>
      </c>
      <c r="D20" s="10" t="s">
        <v>54</v>
      </c>
      <c r="E20" s="10" t="s">
        <v>127</v>
      </c>
      <c r="F20" s="10" t="s">
        <v>128</v>
      </c>
      <c r="G20" s="10" t="s">
        <v>10</v>
      </c>
      <c r="H20" s="33" t="e">
        <f>VLOOKUP(G20,FINAL!$K$7:$N$157,4,FALSE)</f>
        <v>#N/A</v>
      </c>
      <c r="I20" s="27">
        <v>3.6736111111111108E-2</v>
      </c>
      <c r="J20" s="29" t="s">
        <v>255</v>
      </c>
      <c r="K20" s="29" t="s">
        <v>131</v>
      </c>
      <c r="L20" s="32" t="s">
        <v>256</v>
      </c>
      <c r="M20" s="29" t="s">
        <v>139</v>
      </c>
      <c r="N20" s="32" t="s">
        <v>257</v>
      </c>
      <c r="O20" s="30" t="s">
        <v>258</v>
      </c>
      <c r="P20" s="30" t="s">
        <v>174</v>
      </c>
      <c r="Q20" s="30" t="s">
        <v>259</v>
      </c>
      <c r="R20" s="30" t="s">
        <v>153</v>
      </c>
      <c r="S20" s="32" t="s">
        <v>260</v>
      </c>
      <c r="T20" s="30" t="s">
        <v>219</v>
      </c>
      <c r="U20" s="32" t="s">
        <v>261</v>
      </c>
      <c r="V20" s="10" t="s">
        <v>262</v>
      </c>
      <c r="W20" s="10" t="s">
        <v>130</v>
      </c>
    </row>
    <row r="21" spans="1:23" x14ac:dyDescent="0.35">
      <c r="A21" t="s">
        <v>254</v>
      </c>
      <c r="B21" t="s">
        <v>68</v>
      </c>
      <c r="C21" t="s">
        <v>126</v>
      </c>
      <c r="D21" t="s">
        <v>54</v>
      </c>
      <c r="E21" t="s">
        <v>376</v>
      </c>
      <c r="F21" t="s">
        <v>137</v>
      </c>
      <c r="G21" t="s">
        <v>11</v>
      </c>
      <c r="H21" s="33" t="e">
        <f>VLOOKUP(G21,FINAL!$K$7:$N$157,4,FALSE)</f>
        <v>#N/A</v>
      </c>
      <c r="I21" s="27">
        <v>5.392361111111111E-2</v>
      </c>
      <c r="J21" s="29" t="s">
        <v>394</v>
      </c>
      <c r="K21" s="29" t="s">
        <v>170</v>
      </c>
      <c r="L21" s="32" t="s">
        <v>206</v>
      </c>
      <c r="M21" s="29" t="s">
        <v>159</v>
      </c>
      <c r="N21" s="32" t="s">
        <v>395</v>
      </c>
      <c r="O21" s="30" t="s">
        <v>396</v>
      </c>
      <c r="P21" s="30" t="s">
        <v>210</v>
      </c>
      <c r="Q21" s="30" t="s">
        <v>397</v>
      </c>
      <c r="R21" s="30" t="s">
        <v>170</v>
      </c>
      <c r="S21" s="32" t="s">
        <v>329</v>
      </c>
      <c r="T21" s="30" t="s">
        <v>125</v>
      </c>
      <c r="U21" s="32" t="s">
        <v>398</v>
      </c>
      <c r="V21" t="s">
        <v>399</v>
      </c>
      <c r="W21" t="s">
        <v>219</v>
      </c>
    </row>
    <row r="22" spans="1:23" x14ac:dyDescent="0.35">
      <c r="A22" t="s">
        <v>156</v>
      </c>
      <c r="B22" t="s">
        <v>69</v>
      </c>
      <c r="C22" t="s">
        <v>126</v>
      </c>
      <c r="D22" t="s">
        <v>54</v>
      </c>
      <c r="E22" t="s">
        <v>127</v>
      </c>
      <c r="F22" t="s">
        <v>128</v>
      </c>
      <c r="G22" t="s">
        <v>12</v>
      </c>
      <c r="H22" s="33" t="e">
        <f>VLOOKUP(G22,FINAL!$K$7:$N$157,4,FALSE)</f>
        <v>#N/A</v>
      </c>
      <c r="I22" s="27">
        <v>3.7847222222222223E-3</v>
      </c>
      <c r="J22" s="29" t="s">
        <v>264</v>
      </c>
      <c r="K22" s="29" t="s">
        <v>132</v>
      </c>
      <c r="L22" s="32" t="s">
        <v>145</v>
      </c>
      <c r="M22" s="29" t="s">
        <v>143</v>
      </c>
      <c r="N22" s="32" t="s">
        <v>265</v>
      </c>
      <c r="O22" s="30" t="s">
        <v>266</v>
      </c>
      <c r="P22" s="30" t="s">
        <v>146</v>
      </c>
      <c r="Q22" s="30" t="s">
        <v>267</v>
      </c>
      <c r="R22" s="30" t="s">
        <v>159</v>
      </c>
      <c r="S22" s="32" t="s">
        <v>206</v>
      </c>
      <c r="T22" s="30" t="s">
        <v>130</v>
      </c>
      <c r="U22" s="32" t="s">
        <v>268</v>
      </c>
      <c r="V22" t="s">
        <v>269</v>
      </c>
      <c r="W22" t="s">
        <v>207</v>
      </c>
    </row>
    <row r="23" spans="1:23" x14ac:dyDescent="0.35">
      <c r="A23" t="s">
        <v>132</v>
      </c>
      <c r="B23" t="s">
        <v>89</v>
      </c>
      <c r="C23" t="s">
        <v>126</v>
      </c>
      <c r="D23" t="s">
        <v>54</v>
      </c>
      <c r="E23" t="s">
        <v>127</v>
      </c>
      <c r="F23" t="s">
        <v>137</v>
      </c>
      <c r="G23" t="s">
        <v>13</v>
      </c>
      <c r="H23" s="33" t="e">
        <f>VLOOKUP(G23,FINAL!$K$7:$N$157,4,FALSE)</f>
        <v>#N/A</v>
      </c>
      <c r="I23" s="27">
        <v>2.2835648148148147E-2</v>
      </c>
      <c r="J23" s="29" t="s">
        <v>270</v>
      </c>
      <c r="K23" s="29" t="s">
        <v>136</v>
      </c>
      <c r="L23" s="32" t="s">
        <v>271</v>
      </c>
      <c r="M23" s="29" t="s">
        <v>197</v>
      </c>
      <c r="N23" s="32" t="s">
        <v>272</v>
      </c>
      <c r="O23" s="30" t="s">
        <v>273</v>
      </c>
      <c r="P23" s="30" t="s">
        <v>162</v>
      </c>
      <c r="Q23" s="30" t="s">
        <v>274</v>
      </c>
      <c r="R23" s="30" t="s">
        <v>136</v>
      </c>
      <c r="S23" s="32" t="s">
        <v>271</v>
      </c>
      <c r="T23" s="30" t="s">
        <v>143</v>
      </c>
      <c r="U23" s="32" t="s">
        <v>275</v>
      </c>
      <c r="V23" t="s">
        <v>276</v>
      </c>
      <c r="W23" t="s">
        <v>125</v>
      </c>
    </row>
    <row r="24" spans="1:23" x14ac:dyDescent="0.35">
      <c r="A24" t="s">
        <v>130</v>
      </c>
      <c r="B24" t="s">
        <v>71</v>
      </c>
      <c r="C24" t="s">
        <v>126</v>
      </c>
      <c r="D24" t="s">
        <v>54</v>
      </c>
      <c r="E24" t="s">
        <v>127</v>
      </c>
      <c r="F24" t="s">
        <v>128</v>
      </c>
      <c r="G24" t="s">
        <v>14</v>
      </c>
      <c r="H24" s="33" t="e">
        <f>VLOOKUP(G24,FINAL!$K$7:$N$157,4,FALSE)</f>
        <v>#N/A</v>
      </c>
      <c r="I24" s="27">
        <v>3.9548611111111111E-2</v>
      </c>
      <c r="J24" s="29" t="s">
        <v>277</v>
      </c>
      <c r="K24" s="29" t="s">
        <v>190</v>
      </c>
      <c r="L24" s="32" t="s">
        <v>271</v>
      </c>
      <c r="M24" s="29" t="s">
        <v>125</v>
      </c>
      <c r="N24" s="32" t="s">
        <v>278</v>
      </c>
      <c r="O24" s="30" t="s">
        <v>279</v>
      </c>
      <c r="P24" s="30" t="s">
        <v>190</v>
      </c>
      <c r="Q24" s="30" t="s">
        <v>280</v>
      </c>
      <c r="R24" s="30" t="s">
        <v>190</v>
      </c>
      <c r="S24" s="32" t="s">
        <v>281</v>
      </c>
      <c r="T24" s="30" t="s">
        <v>173</v>
      </c>
      <c r="U24" s="32" t="s">
        <v>282</v>
      </c>
      <c r="V24" t="s">
        <v>283</v>
      </c>
      <c r="W24" t="s">
        <v>146</v>
      </c>
    </row>
    <row r="25" spans="1:23" x14ac:dyDescent="0.35">
      <c r="A25" t="s">
        <v>173</v>
      </c>
      <c r="B25" t="s">
        <v>72</v>
      </c>
      <c r="C25" t="s">
        <v>126</v>
      </c>
      <c r="D25" t="s">
        <v>54</v>
      </c>
      <c r="E25" t="s">
        <v>376</v>
      </c>
      <c r="F25" t="s">
        <v>137</v>
      </c>
      <c r="G25" t="s">
        <v>15</v>
      </c>
      <c r="H25" s="33" t="e">
        <f>VLOOKUP(G25,FINAL!$K$7:$N$157,4,FALSE)</f>
        <v>#N/A</v>
      </c>
      <c r="I25" s="27">
        <v>5.9421296296296298E-2</v>
      </c>
      <c r="J25" s="29" t="s">
        <v>408</v>
      </c>
      <c r="K25" s="29" t="s">
        <v>159</v>
      </c>
      <c r="L25" s="32" t="s">
        <v>158</v>
      </c>
      <c r="M25" s="29" t="s">
        <v>219</v>
      </c>
      <c r="N25" s="32" t="s">
        <v>409</v>
      </c>
      <c r="O25" s="30" t="s">
        <v>410</v>
      </c>
      <c r="P25" s="30" t="s">
        <v>132</v>
      </c>
      <c r="Q25" s="30" t="s">
        <v>411</v>
      </c>
      <c r="R25" s="30" t="s">
        <v>159</v>
      </c>
      <c r="S25" s="32" t="s">
        <v>271</v>
      </c>
      <c r="T25" s="30" t="s">
        <v>210</v>
      </c>
      <c r="U25" s="32" t="s">
        <v>225</v>
      </c>
      <c r="V25" t="s">
        <v>201</v>
      </c>
      <c r="W25" t="s">
        <v>210</v>
      </c>
    </row>
    <row r="26" spans="1:23" x14ac:dyDescent="0.35">
      <c r="A26" t="s">
        <v>170</v>
      </c>
      <c r="B26" t="s">
        <v>85</v>
      </c>
      <c r="C26" t="s">
        <v>126</v>
      </c>
      <c r="D26" t="s">
        <v>80</v>
      </c>
      <c r="E26" t="s">
        <v>127</v>
      </c>
      <c r="F26" t="s">
        <v>128</v>
      </c>
      <c r="G26" t="s">
        <v>16</v>
      </c>
      <c r="H26" s="33" t="e">
        <f>VLOOKUP(G26,FINAL!$K$7:$N$157,4,FALSE)</f>
        <v>#N/A</v>
      </c>
      <c r="I26" s="27">
        <v>4.2013888888888891E-3</v>
      </c>
      <c r="J26" s="29" t="s">
        <v>284</v>
      </c>
      <c r="K26" s="29" t="s">
        <v>197</v>
      </c>
      <c r="L26" s="32" t="s">
        <v>281</v>
      </c>
      <c r="M26" s="29" t="s">
        <v>211</v>
      </c>
      <c r="N26" s="32" t="s">
        <v>285</v>
      </c>
      <c r="O26" s="30" t="s">
        <v>286</v>
      </c>
      <c r="P26" s="30" t="s">
        <v>173</v>
      </c>
      <c r="Q26" s="30" t="s">
        <v>287</v>
      </c>
      <c r="R26" s="30" t="s">
        <v>197</v>
      </c>
      <c r="S26" s="32" t="s">
        <v>169</v>
      </c>
      <c r="T26" s="30" t="s">
        <v>179</v>
      </c>
      <c r="U26" s="32" t="s">
        <v>288</v>
      </c>
      <c r="V26" t="s">
        <v>289</v>
      </c>
      <c r="W26" t="s">
        <v>149</v>
      </c>
    </row>
    <row r="27" spans="1:23" x14ac:dyDescent="0.35">
      <c r="A27" t="s">
        <v>207</v>
      </c>
      <c r="B27" t="s">
        <v>94</v>
      </c>
      <c r="C27" t="s">
        <v>126</v>
      </c>
      <c r="D27" t="s">
        <v>80</v>
      </c>
      <c r="E27" t="s">
        <v>127</v>
      </c>
      <c r="F27" t="s">
        <v>137</v>
      </c>
      <c r="G27" t="s">
        <v>17</v>
      </c>
      <c r="H27" s="33" t="e">
        <f>VLOOKUP(G27,FINAL!$K$7:$N$157,4,FALSE)</f>
        <v>#N/A</v>
      </c>
      <c r="I27" s="27">
        <v>2.5335648148148149E-2</v>
      </c>
      <c r="J27" s="29" t="s">
        <v>290</v>
      </c>
      <c r="K27" s="29" t="s">
        <v>254</v>
      </c>
      <c r="L27" s="32" t="s">
        <v>291</v>
      </c>
      <c r="M27" s="29" t="s">
        <v>156</v>
      </c>
      <c r="N27" s="32" t="s">
        <v>292</v>
      </c>
      <c r="O27" s="30" t="s">
        <v>293</v>
      </c>
      <c r="P27" s="30" t="s">
        <v>239</v>
      </c>
      <c r="Q27" s="30" t="s">
        <v>294</v>
      </c>
      <c r="R27" s="30" t="s">
        <v>254</v>
      </c>
      <c r="S27" s="32" t="s">
        <v>189</v>
      </c>
      <c r="T27" s="30" t="s">
        <v>135</v>
      </c>
      <c r="U27" s="32" t="s">
        <v>295</v>
      </c>
      <c r="V27" t="s">
        <v>296</v>
      </c>
      <c r="W27" t="s">
        <v>151</v>
      </c>
    </row>
    <row r="28" spans="1:23" x14ac:dyDescent="0.35">
      <c r="A28" t="s">
        <v>135</v>
      </c>
      <c r="B28" t="s">
        <v>100</v>
      </c>
      <c r="C28" t="s">
        <v>126</v>
      </c>
      <c r="D28" t="s">
        <v>80</v>
      </c>
      <c r="E28" t="s">
        <v>127</v>
      </c>
      <c r="F28" t="s">
        <v>128</v>
      </c>
      <c r="G28" t="s">
        <v>18</v>
      </c>
      <c r="H28" s="33" t="e">
        <f>VLOOKUP(G28,FINAL!$K$7:$N$157,4,FALSE)</f>
        <v>#N/A</v>
      </c>
      <c r="I28" s="27">
        <v>4.6493055555555551E-2</v>
      </c>
      <c r="J28" s="29" t="s">
        <v>297</v>
      </c>
      <c r="K28" s="29" t="s">
        <v>156</v>
      </c>
      <c r="L28" s="32" t="s">
        <v>298</v>
      </c>
      <c r="M28" s="29" t="s">
        <v>151</v>
      </c>
      <c r="N28" s="32" t="s">
        <v>299</v>
      </c>
      <c r="O28" s="30" t="s">
        <v>300</v>
      </c>
      <c r="P28" s="30" t="s">
        <v>135</v>
      </c>
      <c r="Q28" s="30" t="s">
        <v>301</v>
      </c>
      <c r="R28" s="30" t="s">
        <v>156</v>
      </c>
      <c r="S28" s="32" t="s">
        <v>243</v>
      </c>
      <c r="T28" s="30" t="s">
        <v>149</v>
      </c>
      <c r="U28" s="32" t="s">
        <v>263</v>
      </c>
      <c r="V28" t="s">
        <v>302</v>
      </c>
      <c r="W28" t="s">
        <v>174</v>
      </c>
    </row>
    <row r="29" spans="1:23" x14ac:dyDescent="0.35">
      <c r="A29" t="s">
        <v>221</v>
      </c>
      <c r="B29" t="s">
        <v>83</v>
      </c>
      <c r="C29" t="s">
        <v>126</v>
      </c>
      <c r="D29" t="s">
        <v>80</v>
      </c>
      <c r="E29" t="s">
        <v>376</v>
      </c>
      <c r="F29" t="s">
        <v>137</v>
      </c>
      <c r="G29" t="s">
        <v>19</v>
      </c>
      <c r="H29" s="33" t="e">
        <f>VLOOKUP(G29,FINAL!$K$7:$N$157,4,FALSE)</f>
        <v>#N/A</v>
      </c>
      <c r="I29" s="27">
        <v>6.6388888888888886E-2</v>
      </c>
      <c r="J29" s="29" t="s">
        <v>429</v>
      </c>
      <c r="K29" s="29" t="s">
        <v>162</v>
      </c>
      <c r="L29" s="32" t="s">
        <v>430</v>
      </c>
      <c r="M29" s="29" t="s">
        <v>162</v>
      </c>
      <c r="N29" s="32" t="s">
        <v>431</v>
      </c>
      <c r="O29" s="30" t="s">
        <v>432</v>
      </c>
      <c r="P29" s="30" t="s">
        <v>197</v>
      </c>
      <c r="Q29" s="30" t="s">
        <v>433</v>
      </c>
      <c r="R29" s="30" t="s">
        <v>162</v>
      </c>
      <c r="S29" s="32" t="s">
        <v>434</v>
      </c>
      <c r="T29" s="30" t="s">
        <v>197</v>
      </c>
      <c r="U29" s="32" t="s">
        <v>435</v>
      </c>
      <c r="V29" t="s">
        <v>436</v>
      </c>
      <c r="W29" t="s">
        <v>197</v>
      </c>
    </row>
    <row r="30" spans="1:23" x14ac:dyDescent="0.35">
      <c r="A30" t="s">
        <v>317</v>
      </c>
      <c r="B30" t="s">
        <v>93</v>
      </c>
      <c r="C30" t="s">
        <v>126</v>
      </c>
      <c r="D30" t="s">
        <v>80</v>
      </c>
      <c r="E30" t="s">
        <v>127</v>
      </c>
      <c r="F30" t="s">
        <v>128</v>
      </c>
      <c r="G30" t="s">
        <v>20</v>
      </c>
      <c r="H30" s="33" t="e">
        <f>VLOOKUP(G30,FINAL!$K$7:$N$157,4,FALSE)</f>
        <v>#N/A</v>
      </c>
      <c r="I30" s="27">
        <v>3.6921296296296298E-3</v>
      </c>
      <c r="J30" s="29" t="s">
        <v>304</v>
      </c>
      <c r="K30" s="29" t="s">
        <v>159</v>
      </c>
      <c r="L30" s="32" t="s">
        <v>271</v>
      </c>
      <c r="M30" s="29" t="s">
        <v>132</v>
      </c>
      <c r="N30" s="32" t="s">
        <v>305</v>
      </c>
      <c r="O30" s="30" t="s">
        <v>306</v>
      </c>
      <c r="P30" s="30" t="s">
        <v>139</v>
      </c>
      <c r="Q30" s="30" t="s">
        <v>307</v>
      </c>
      <c r="R30" s="30" t="s">
        <v>129</v>
      </c>
      <c r="S30" s="32" t="s">
        <v>140</v>
      </c>
      <c r="T30" s="30" t="s">
        <v>131</v>
      </c>
      <c r="U30" s="32" t="s">
        <v>308</v>
      </c>
      <c r="V30" t="s">
        <v>309</v>
      </c>
      <c r="W30" t="s">
        <v>254</v>
      </c>
    </row>
    <row r="31" spans="1:23" x14ac:dyDescent="0.35">
      <c r="A31" t="s">
        <v>239</v>
      </c>
      <c r="B31" t="s">
        <v>98</v>
      </c>
      <c r="C31" t="s">
        <v>126</v>
      </c>
      <c r="D31" t="s">
        <v>80</v>
      </c>
      <c r="E31" t="s">
        <v>127</v>
      </c>
      <c r="F31" t="s">
        <v>137</v>
      </c>
      <c r="G31" t="s">
        <v>21</v>
      </c>
      <c r="H31" s="33" t="e">
        <f>VLOOKUP(G31,FINAL!$K$7:$N$157,4,FALSE)</f>
        <v>#N/A</v>
      </c>
      <c r="I31" s="27">
        <v>2.146990740740741E-2</v>
      </c>
      <c r="J31" s="29" t="s">
        <v>310</v>
      </c>
      <c r="K31" s="29" t="s">
        <v>130</v>
      </c>
      <c r="L31" s="32" t="s">
        <v>311</v>
      </c>
      <c r="M31" s="29" t="s">
        <v>190</v>
      </c>
      <c r="N31" s="32" t="s">
        <v>312</v>
      </c>
      <c r="O31" s="30" t="s">
        <v>313</v>
      </c>
      <c r="P31" s="30" t="s">
        <v>130</v>
      </c>
      <c r="Q31" s="30" t="s">
        <v>314</v>
      </c>
      <c r="R31" s="30" t="s">
        <v>130</v>
      </c>
      <c r="S31" s="32" t="s">
        <v>189</v>
      </c>
      <c r="T31" s="30" t="s">
        <v>153</v>
      </c>
      <c r="U31" s="32" t="s">
        <v>315</v>
      </c>
      <c r="V31" t="s">
        <v>316</v>
      </c>
      <c r="W31" t="s">
        <v>317</v>
      </c>
    </row>
    <row r="32" spans="1:23" x14ac:dyDescent="0.35">
      <c r="A32" t="s">
        <v>210</v>
      </c>
      <c r="B32" t="s">
        <v>86</v>
      </c>
      <c r="C32" t="s">
        <v>126</v>
      </c>
      <c r="D32" t="s">
        <v>80</v>
      </c>
      <c r="E32" t="s">
        <v>127</v>
      </c>
      <c r="F32" t="s">
        <v>128</v>
      </c>
      <c r="G32" t="s">
        <v>22</v>
      </c>
      <c r="H32" s="33" t="e">
        <f>VLOOKUP(G32,FINAL!$K$7:$N$157,4,FALSE)</f>
        <v>#N/A</v>
      </c>
      <c r="I32" s="27">
        <v>4.0046296296296295E-2</v>
      </c>
      <c r="J32" s="29" t="s">
        <v>318</v>
      </c>
      <c r="K32" s="29" t="s">
        <v>173</v>
      </c>
      <c r="L32" s="32" t="s">
        <v>319</v>
      </c>
      <c r="M32" s="29" t="s">
        <v>149</v>
      </c>
      <c r="N32" s="32" t="s">
        <v>320</v>
      </c>
      <c r="O32" s="30" t="s">
        <v>321</v>
      </c>
      <c r="P32" s="30" t="s">
        <v>151</v>
      </c>
      <c r="Q32" s="30" t="s">
        <v>322</v>
      </c>
      <c r="R32" s="30" t="s">
        <v>173</v>
      </c>
      <c r="S32" s="32" t="s">
        <v>323</v>
      </c>
      <c r="T32" s="30" t="s">
        <v>156</v>
      </c>
      <c r="U32" s="32" t="s">
        <v>217</v>
      </c>
      <c r="V32" t="s">
        <v>218</v>
      </c>
      <c r="W32" t="s">
        <v>239</v>
      </c>
    </row>
    <row r="33" spans="1:23" x14ac:dyDescent="0.35">
      <c r="A33" t="s">
        <v>165</v>
      </c>
      <c r="B33" t="s">
        <v>95</v>
      </c>
      <c r="C33" t="s">
        <v>126</v>
      </c>
      <c r="D33" t="s">
        <v>80</v>
      </c>
      <c r="E33" t="s">
        <v>376</v>
      </c>
      <c r="F33" t="s">
        <v>137</v>
      </c>
      <c r="G33" t="s">
        <v>23</v>
      </c>
      <c r="H33" s="33" t="e">
        <f>VLOOKUP(G33,FINAL!$K$7:$N$157,4,FALSE)</f>
        <v>#N/A</v>
      </c>
      <c r="I33" s="27">
        <v>6.0138888888888888E-2</v>
      </c>
      <c r="J33" s="29" t="s">
        <v>418</v>
      </c>
      <c r="K33" s="29" t="s">
        <v>132</v>
      </c>
      <c r="L33" s="32" t="s">
        <v>206</v>
      </c>
      <c r="M33" s="29" t="s">
        <v>132</v>
      </c>
      <c r="N33" s="32" t="s">
        <v>235</v>
      </c>
      <c r="O33" s="30" t="s">
        <v>419</v>
      </c>
      <c r="P33" s="30" t="s">
        <v>159</v>
      </c>
      <c r="Q33" s="30" t="s">
        <v>420</v>
      </c>
      <c r="R33" s="30" t="s">
        <v>125</v>
      </c>
      <c r="S33" s="32" t="s">
        <v>181</v>
      </c>
      <c r="T33" s="30" t="s">
        <v>132</v>
      </c>
      <c r="U33" s="32" t="s">
        <v>421</v>
      </c>
      <c r="V33" t="s">
        <v>422</v>
      </c>
      <c r="W33" t="s">
        <v>132</v>
      </c>
    </row>
    <row r="34" spans="1:23" x14ac:dyDescent="0.35">
      <c r="A34" t="s">
        <v>131</v>
      </c>
      <c r="B34" t="s">
        <v>99</v>
      </c>
      <c r="C34" t="s">
        <v>126</v>
      </c>
      <c r="D34" t="s">
        <v>80</v>
      </c>
      <c r="E34" t="s">
        <v>127</v>
      </c>
      <c r="F34" t="s">
        <v>128</v>
      </c>
      <c r="G34" t="s">
        <v>24</v>
      </c>
      <c r="H34" s="33" t="e">
        <f>VLOOKUP(G34,FINAL!$K$7:$N$157,4,FALSE)</f>
        <v>#N/A</v>
      </c>
      <c r="I34" s="27">
        <v>3.3101851851851851E-3</v>
      </c>
      <c r="J34" s="29" t="s">
        <v>325</v>
      </c>
      <c r="K34" s="29" t="s">
        <v>210</v>
      </c>
      <c r="L34" s="32" t="s">
        <v>176</v>
      </c>
      <c r="M34" s="29" t="s">
        <v>129</v>
      </c>
      <c r="N34" s="32" t="s">
        <v>326</v>
      </c>
      <c r="O34" s="30" t="s">
        <v>327</v>
      </c>
      <c r="P34" s="30" t="s">
        <v>133</v>
      </c>
      <c r="Q34" s="30" t="s">
        <v>328</v>
      </c>
      <c r="R34" s="30" t="s">
        <v>170</v>
      </c>
      <c r="S34" s="32" t="s">
        <v>329</v>
      </c>
      <c r="T34" s="30" t="s">
        <v>211</v>
      </c>
      <c r="U34" s="32" t="s">
        <v>330</v>
      </c>
      <c r="V34" t="s">
        <v>134</v>
      </c>
      <c r="W34" t="s">
        <v>190</v>
      </c>
    </row>
    <row r="35" spans="1:23" x14ac:dyDescent="0.35">
      <c r="A35" t="s">
        <v>219</v>
      </c>
      <c r="B35" t="s">
        <v>62</v>
      </c>
      <c r="C35" t="s">
        <v>126</v>
      </c>
      <c r="D35" t="s">
        <v>80</v>
      </c>
      <c r="E35" t="s">
        <v>127</v>
      </c>
      <c r="F35" t="s">
        <v>137</v>
      </c>
      <c r="G35" t="s">
        <v>25</v>
      </c>
      <c r="H35" s="33" t="e">
        <f>VLOOKUP(G35,FINAL!$K$7:$N$157,4,FALSE)</f>
        <v>#N/A</v>
      </c>
      <c r="I35" s="27">
        <v>2.0729166666666667E-2</v>
      </c>
      <c r="J35" s="29" t="s">
        <v>331</v>
      </c>
      <c r="K35" s="29" t="s">
        <v>143</v>
      </c>
      <c r="L35" s="32" t="s">
        <v>140</v>
      </c>
      <c r="M35" s="29" t="s">
        <v>254</v>
      </c>
      <c r="N35" s="32" t="s">
        <v>332</v>
      </c>
      <c r="O35" s="30" t="s">
        <v>333</v>
      </c>
      <c r="P35" s="30" t="s">
        <v>125</v>
      </c>
      <c r="Q35" s="30" t="s">
        <v>334</v>
      </c>
      <c r="R35" s="30" t="s">
        <v>165</v>
      </c>
      <c r="S35" s="32" t="s">
        <v>206</v>
      </c>
      <c r="T35" s="30" t="s">
        <v>165</v>
      </c>
      <c r="U35" s="32" t="s">
        <v>335</v>
      </c>
      <c r="V35" t="s">
        <v>336</v>
      </c>
      <c r="W35" t="s">
        <v>132</v>
      </c>
    </row>
    <row r="36" spans="1:23" x14ac:dyDescent="0.35">
      <c r="A36" t="s">
        <v>221</v>
      </c>
      <c r="B36" t="s">
        <v>104</v>
      </c>
      <c r="C36" t="s">
        <v>126</v>
      </c>
      <c r="D36" t="s">
        <v>80</v>
      </c>
      <c r="E36" t="s">
        <v>127</v>
      </c>
      <c r="F36" t="s">
        <v>128</v>
      </c>
      <c r="G36" t="s">
        <v>26</v>
      </c>
      <c r="H36" s="33" t="e">
        <f>VLOOKUP(G36,FINAL!$K$7:$N$157,4,FALSE)</f>
        <v>#N/A</v>
      </c>
      <c r="I36" s="27">
        <v>3.7118055555555557E-2</v>
      </c>
      <c r="J36" s="29" t="s">
        <v>337</v>
      </c>
      <c r="K36" s="29" t="s">
        <v>135</v>
      </c>
      <c r="L36" s="32" t="s">
        <v>338</v>
      </c>
      <c r="M36" s="29" t="s">
        <v>173</v>
      </c>
      <c r="N36" s="32" t="s">
        <v>339</v>
      </c>
      <c r="O36" s="30" t="s">
        <v>340</v>
      </c>
      <c r="P36" s="30" t="s">
        <v>211</v>
      </c>
      <c r="Q36" s="30" t="s">
        <v>341</v>
      </c>
      <c r="R36" s="30" t="s">
        <v>135</v>
      </c>
      <c r="S36" s="32" t="s">
        <v>243</v>
      </c>
      <c r="T36" s="30" t="s">
        <v>151</v>
      </c>
      <c r="U36" s="32" t="s">
        <v>303</v>
      </c>
      <c r="V36" t="s">
        <v>342</v>
      </c>
      <c r="W36" t="s">
        <v>136</v>
      </c>
    </row>
    <row r="37" spans="1:23" x14ac:dyDescent="0.35">
      <c r="A37" t="s">
        <v>179</v>
      </c>
      <c r="B37" t="s">
        <v>59</v>
      </c>
      <c r="C37" t="s">
        <v>126</v>
      </c>
      <c r="D37" t="s">
        <v>80</v>
      </c>
      <c r="E37" t="s">
        <v>376</v>
      </c>
      <c r="F37" t="s">
        <v>137</v>
      </c>
      <c r="G37" t="s">
        <v>27</v>
      </c>
      <c r="H37" s="33" t="e">
        <f>VLOOKUP(G37,FINAL!$K$7:$N$157,4,FALSE)</f>
        <v>#N/A</v>
      </c>
      <c r="I37" s="27">
        <v>5.5671296296296302E-2</v>
      </c>
      <c r="J37" s="29" t="s">
        <v>400</v>
      </c>
      <c r="K37" s="29" t="s">
        <v>129</v>
      </c>
      <c r="L37" s="32" t="s">
        <v>158</v>
      </c>
      <c r="M37" s="29" t="s">
        <v>221</v>
      </c>
      <c r="N37" s="32" t="s">
        <v>203</v>
      </c>
      <c r="O37" s="30" t="s">
        <v>204</v>
      </c>
      <c r="P37" s="30" t="s">
        <v>129</v>
      </c>
      <c r="Q37" s="30" t="s">
        <v>401</v>
      </c>
      <c r="R37" s="30" t="s">
        <v>129</v>
      </c>
      <c r="S37" s="32" t="s">
        <v>176</v>
      </c>
      <c r="T37" s="30" t="s">
        <v>170</v>
      </c>
      <c r="U37" s="32" t="s">
        <v>225</v>
      </c>
      <c r="V37" t="s">
        <v>201</v>
      </c>
      <c r="W37" t="s">
        <v>170</v>
      </c>
    </row>
    <row r="38" spans="1:23" x14ac:dyDescent="0.35">
      <c r="A38" t="s">
        <v>170</v>
      </c>
      <c r="B38" t="s">
        <v>65</v>
      </c>
      <c r="C38" t="s">
        <v>126</v>
      </c>
      <c r="D38" t="s">
        <v>81</v>
      </c>
      <c r="E38" t="s">
        <v>127</v>
      </c>
      <c r="F38" t="s">
        <v>128</v>
      </c>
      <c r="G38" t="s">
        <v>28</v>
      </c>
      <c r="H38" s="33" t="e">
        <f>VLOOKUP(G38,FINAL!$K$7:$N$157,4,FALSE)</f>
        <v>#N/A</v>
      </c>
      <c r="I38" s="27">
        <v>2.7777777777777779E-3</v>
      </c>
      <c r="J38" s="29" t="s">
        <v>343</v>
      </c>
      <c r="K38" s="29" t="s">
        <v>219</v>
      </c>
      <c r="L38" s="32" t="s">
        <v>145</v>
      </c>
      <c r="M38" s="29" t="s">
        <v>317</v>
      </c>
      <c r="N38" s="32" t="s">
        <v>344</v>
      </c>
      <c r="O38" s="30" t="s">
        <v>345</v>
      </c>
      <c r="P38" s="30" t="s">
        <v>227</v>
      </c>
      <c r="Q38" s="30" t="s">
        <v>346</v>
      </c>
      <c r="R38" s="30" t="s">
        <v>221</v>
      </c>
      <c r="S38" s="32" t="s">
        <v>176</v>
      </c>
      <c r="T38" s="30" t="s">
        <v>197</v>
      </c>
      <c r="U38" s="32" t="s">
        <v>347</v>
      </c>
      <c r="V38" t="s">
        <v>348</v>
      </c>
      <c r="W38" t="s">
        <v>133</v>
      </c>
    </row>
    <row r="39" spans="1:23" x14ac:dyDescent="0.35">
      <c r="A39" t="s">
        <v>210</v>
      </c>
      <c r="B39" t="s">
        <v>74</v>
      </c>
      <c r="C39" t="s">
        <v>126</v>
      </c>
      <c r="D39" t="s">
        <v>81</v>
      </c>
      <c r="E39" t="s">
        <v>127</v>
      </c>
      <c r="F39" t="s">
        <v>137</v>
      </c>
      <c r="G39" t="s">
        <v>29</v>
      </c>
      <c r="H39" s="33" t="e">
        <f>VLOOKUP(G39,FINAL!$K$7:$N$157,4,FALSE)</f>
        <v>#N/A</v>
      </c>
      <c r="I39" s="27">
        <v>1.8657407407407407E-2</v>
      </c>
      <c r="J39" s="29" t="s">
        <v>349</v>
      </c>
      <c r="K39" s="29" t="s">
        <v>317</v>
      </c>
      <c r="L39" s="32" t="s">
        <v>181</v>
      </c>
      <c r="M39" s="29" t="s">
        <v>227</v>
      </c>
      <c r="N39" s="32" t="s">
        <v>350</v>
      </c>
      <c r="O39" s="30" t="s">
        <v>351</v>
      </c>
      <c r="P39" s="30" t="s">
        <v>221</v>
      </c>
      <c r="Q39" s="30" t="s">
        <v>352</v>
      </c>
      <c r="R39" s="30" t="s">
        <v>317</v>
      </c>
      <c r="S39" s="32" t="s">
        <v>176</v>
      </c>
      <c r="T39" s="30" t="s">
        <v>162</v>
      </c>
      <c r="U39" s="32" t="s">
        <v>353</v>
      </c>
      <c r="V39" t="s">
        <v>354</v>
      </c>
      <c r="W39" t="s">
        <v>221</v>
      </c>
    </row>
    <row r="40" spans="1:23" x14ac:dyDescent="0.35">
      <c r="A40" t="s">
        <v>129</v>
      </c>
      <c r="B40" t="s">
        <v>75</v>
      </c>
      <c r="C40" t="s">
        <v>126</v>
      </c>
      <c r="D40" t="s">
        <v>81</v>
      </c>
      <c r="E40" t="s">
        <v>127</v>
      </c>
      <c r="F40" t="s">
        <v>128</v>
      </c>
      <c r="G40" t="s">
        <v>30</v>
      </c>
      <c r="H40" s="33" t="e">
        <f>VLOOKUP(G40,FINAL!$K$7:$N$157,4,FALSE)</f>
        <v>#N/A</v>
      </c>
      <c r="I40" s="27">
        <v>3.4050925925925922E-2</v>
      </c>
      <c r="J40" s="29" t="s">
        <v>355</v>
      </c>
      <c r="K40" s="29" t="s">
        <v>239</v>
      </c>
      <c r="L40" s="32" t="s">
        <v>216</v>
      </c>
      <c r="M40" s="29" t="s">
        <v>179</v>
      </c>
      <c r="N40" s="32" t="s">
        <v>356</v>
      </c>
      <c r="O40" s="30" t="s">
        <v>357</v>
      </c>
      <c r="P40" s="30" t="s">
        <v>254</v>
      </c>
      <c r="Q40" s="30" t="s">
        <v>358</v>
      </c>
      <c r="R40" s="30" t="s">
        <v>239</v>
      </c>
      <c r="S40" s="32" t="s">
        <v>271</v>
      </c>
      <c r="T40" s="30" t="s">
        <v>317</v>
      </c>
      <c r="U40" s="32" t="s">
        <v>359</v>
      </c>
      <c r="V40" t="s">
        <v>360</v>
      </c>
      <c r="W40" t="s">
        <v>143</v>
      </c>
    </row>
    <row r="41" spans="1:23" x14ac:dyDescent="0.35">
      <c r="A41" t="s">
        <v>159</v>
      </c>
      <c r="B41" t="s">
        <v>67</v>
      </c>
      <c r="C41" t="s">
        <v>126</v>
      </c>
      <c r="D41" t="s">
        <v>81</v>
      </c>
      <c r="E41" t="s">
        <v>376</v>
      </c>
      <c r="F41" t="s">
        <v>137</v>
      </c>
      <c r="G41" t="s">
        <v>31</v>
      </c>
      <c r="H41" s="33" t="e">
        <f>VLOOKUP(G41,FINAL!$K$7:$N$157,4,FALSE)</f>
        <v>#N/A</v>
      </c>
      <c r="I41" s="27">
        <v>5.0995370370370365E-2</v>
      </c>
      <c r="J41" s="29" t="s">
        <v>383</v>
      </c>
      <c r="K41" s="29" t="s">
        <v>221</v>
      </c>
      <c r="L41" s="32" t="s">
        <v>158</v>
      </c>
      <c r="M41" s="29" t="s">
        <v>179</v>
      </c>
      <c r="N41" s="32" t="s">
        <v>384</v>
      </c>
      <c r="O41" s="30" t="s">
        <v>385</v>
      </c>
      <c r="P41" s="30" t="s">
        <v>219</v>
      </c>
      <c r="Q41" s="30" t="s">
        <v>386</v>
      </c>
      <c r="R41" s="30" t="s">
        <v>221</v>
      </c>
      <c r="S41" s="32" t="s">
        <v>176</v>
      </c>
      <c r="T41" s="30" t="s">
        <v>179</v>
      </c>
      <c r="U41" s="32" t="s">
        <v>193</v>
      </c>
      <c r="V41" t="s">
        <v>387</v>
      </c>
      <c r="W41" t="s">
        <v>179</v>
      </c>
    </row>
    <row r="42" spans="1:23" x14ac:dyDescent="0.35">
      <c r="A42" t="s">
        <v>132</v>
      </c>
      <c r="B42" t="s">
        <v>77</v>
      </c>
      <c r="C42" t="s">
        <v>126</v>
      </c>
      <c r="D42" t="s">
        <v>55</v>
      </c>
      <c r="E42" t="s">
        <v>127</v>
      </c>
      <c r="F42" t="s">
        <v>128</v>
      </c>
      <c r="G42" t="s">
        <v>32</v>
      </c>
      <c r="H42" s="33" t="e">
        <f>VLOOKUP(G42,FINAL!$K$7:$N$157,4,FALSE)</f>
        <v>#N/A</v>
      </c>
      <c r="I42" s="27">
        <v>3.2638888888888891E-3</v>
      </c>
      <c r="J42" s="29" t="s">
        <v>361</v>
      </c>
      <c r="K42" s="29" t="s">
        <v>170</v>
      </c>
      <c r="L42" s="32" t="s">
        <v>145</v>
      </c>
      <c r="M42" s="29" t="s">
        <v>133</v>
      </c>
      <c r="N42" s="32" t="s">
        <v>362</v>
      </c>
      <c r="O42" s="30" t="s">
        <v>363</v>
      </c>
      <c r="P42" s="30" t="s">
        <v>136</v>
      </c>
      <c r="Q42" s="30" t="s">
        <v>364</v>
      </c>
      <c r="R42" s="30" t="s">
        <v>210</v>
      </c>
      <c r="S42" s="32" t="s">
        <v>199</v>
      </c>
      <c r="T42" s="30" t="s">
        <v>132</v>
      </c>
      <c r="U42" s="32" t="s">
        <v>147</v>
      </c>
      <c r="V42" t="s">
        <v>365</v>
      </c>
      <c r="W42" t="s">
        <v>153</v>
      </c>
    </row>
    <row r="43" spans="1:23" x14ac:dyDescent="0.35">
      <c r="A43" t="s">
        <v>125</v>
      </c>
      <c r="B43" t="s">
        <v>73</v>
      </c>
      <c r="C43" t="s">
        <v>126</v>
      </c>
      <c r="D43" t="s">
        <v>55</v>
      </c>
      <c r="E43" t="s">
        <v>127</v>
      </c>
      <c r="F43" t="s">
        <v>137</v>
      </c>
      <c r="G43" t="s">
        <v>33</v>
      </c>
      <c r="H43" s="33" t="e">
        <f>VLOOKUP(G43,FINAL!$K$7:$N$157,4,FALSE)</f>
        <v>#N/A</v>
      </c>
      <c r="I43" s="27">
        <v>2.1041666666666667E-2</v>
      </c>
      <c r="J43" s="29" t="s">
        <v>366</v>
      </c>
      <c r="K43" s="29" t="s">
        <v>165</v>
      </c>
      <c r="L43" s="32" t="s">
        <v>189</v>
      </c>
      <c r="M43" s="29" t="s">
        <v>239</v>
      </c>
      <c r="N43" s="32" t="s">
        <v>251</v>
      </c>
      <c r="O43" s="30" t="s">
        <v>367</v>
      </c>
      <c r="P43" s="30" t="s">
        <v>210</v>
      </c>
      <c r="Q43" s="30" t="s">
        <v>368</v>
      </c>
      <c r="R43" s="30" t="s">
        <v>207</v>
      </c>
      <c r="S43" s="32" t="s">
        <v>181</v>
      </c>
      <c r="T43" s="30" t="s">
        <v>174</v>
      </c>
      <c r="U43" s="32" t="s">
        <v>369</v>
      </c>
      <c r="V43" t="s">
        <v>262</v>
      </c>
      <c r="W43" t="s">
        <v>165</v>
      </c>
    </row>
    <row r="44" spans="1:23" x14ac:dyDescent="0.35">
      <c r="A44" t="s">
        <v>197</v>
      </c>
      <c r="B44" t="s">
        <v>76</v>
      </c>
      <c r="C44" t="s">
        <v>126</v>
      </c>
      <c r="D44" t="s">
        <v>55</v>
      </c>
      <c r="E44" t="s">
        <v>127</v>
      </c>
      <c r="F44" t="s">
        <v>128</v>
      </c>
      <c r="G44" t="s">
        <v>34</v>
      </c>
      <c r="H44" s="33" t="e">
        <f>VLOOKUP(G44,FINAL!$K$7:$N$157,4,FALSE)</f>
        <v>#N/A</v>
      </c>
      <c r="I44" s="27">
        <v>3.6967592592592594E-2</v>
      </c>
      <c r="J44" s="29" t="s">
        <v>370</v>
      </c>
      <c r="K44" s="29" t="s">
        <v>153</v>
      </c>
      <c r="L44" s="32" t="s">
        <v>329</v>
      </c>
      <c r="M44" s="29" t="s">
        <v>207</v>
      </c>
      <c r="N44" s="32" t="s">
        <v>371</v>
      </c>
      <c r="O44" s="30" t="s">
        <v>372</v>
      </c>
      <c r="P44" s="30" t="s">
        <v>317</v>
      </c>
      <c r="Q44" s="30" t="s">
        <v>373</v>
      </c>
      <c r="R44" s="30" t="s">
        <v>131</v>
      </c>
      <c r="S44" s="32" t="s">
        <v>374</v>
      </c>
      <c r="T44" s="30" t="s">
        <v>139</v>
      </c>
      <c r="U44" s="32" t="s">
        <v>324</v>
      </c>
      <c r="V44" t="s">
        <v>375</v>
      </c>
      <c r="W44" t="s">
        <v>197</v>
      </c>
    </row>
    <row r="45" spans="1:23" x14ac:dyDescent="0.35">
      <c r="A45" t="s">
        <v>162</v>
      </c>
      <c r="B45" t="s">
        <v>70</v>
      </c>
      <c r="C45" t="s">
        <v>126</v>
      </c>
      <c r="D45" t="s">
        <v>55</v>
      </c>
      <c r="E45" t="s">
        <v>376</v>
      </c>
      <c r="F45" t="s">
        <v>137</v>
      </c>
      <c r="G45" t="s">
        <v>35</v>
      </c>
      <c r="H45" s="33" t="e">
        <f>VLOOKUP(G45,FINAL!$K$7:$N$157,4,FALSE)</f>
        <v>#N/A</v>
      </c>
      <c r="I45" s="27">
        <v>5.4490740740740735E-2</v>
      </c>
      <c r="J45" s="29" t="s">
        <v>402</v>
      </c>
      <c r="K45" s="29" t="s">
        <v>210</v>
      </c>
      <c r="L45" s="32" t="s">
        <v>271</v>
      </c>
      <c r="M45" s="29" t="s">
        <v>129</v>
      </c>
      <c r="N45" s="32" t="s">
        <v>403</v>
      </c>
      <c r="O45" s="30" t="s">
        <v>404</v>
      </c>
      <c r="P45" s="30" t="s">
        <v>125</v>
      </c>
      <c r="Q45" s="30" t="s">
        <v>405</v>
      </c>
      <c r="R45" s="30" t="s">
        <v>210</v>
      </c>
      <c r="S45" s="32" t="s">
        <v>189</v>
      </c>
      <c r="T45" s="30" t="s">
        <v>162</v>
      </c>
      <c r="U45" s="32" t="s">
        <v>406</v>
      </c>
      <c r="V45" t="s">
        <v>407</v>
      </c>
      <c r="W45" t="s">
        <v>125</v>
      </c>
    </row>
  </sheetData>
  <autoFilter ref="D1:W1" xr:uid="{A6CFAD4A-79DE-4ED1-8310-679D559126A4}">
    <sortState xmlns:xlrd2="http://schemas.microsoft.com/office/spreadsheetml/2017/richdata2" ref="D2:W45">
      <sortCondition ref="G1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62E7A-0C1C-4F75-A3ED-830ACBD1ACA2}">
  <sheetPr>
    <tabColor rgb="FF0070C0"/>
  </sheetPr>
  <dimension ref="A1:N76"/>
  <sheetViews>
    <sheetView workbookViewId="0">
      <selection activeCell="F13" sqref="F13"/>
    </sheetView>
  </sheetViews>
  <sheetFormatPr defaultRowHeight="14.5" x14ac:dyDescent="0.35"/>
  <cols>
    <col min="1" max="1" width="7.81640625" bestFit="1" customWidth="1"/>
    <col min="2" max="2" width="10.81640625" bestFit="1" customWidth="1"/>
    <col min="3" max="3" width="6.54296875" style="38" bestFit="1" customWidth="1"/>
    <col min="4" max="4" width="11.1796875" style="10" customWidth="1"/>
    <col min="5" max="5" width="20.81640625" bestFit="1" customWidth="1"/>
    <col min="6" max="6" width="14.7265625" bestFit="1" customWidth="1"/>
    <col min="7" max="7" width="12.81640625" bestFit="1" customWidth="1"/>
    <col min="8" max="8" width="5.54296875" bestFit="1" customWidth="1"/>
    <col min="9" max="9" width="9.453125" bestFit="1" customWidth="1"/>
    <col min="10" max="10" width="62.453125" style="38" bestFit="1" customWidth="1"/>
    <col min="11" max="11" width="3.26953125" bestFit="1" customWidth="1"/>
    <col min="12" max="12" width="21.81640625" bestFit="1" customWidth="1"/>
    <col min="13" max="13" width="54.7265625" style="38" bestFit="1" customWidth="1"/>
    <col min="14" max="14" width="15.26953125" bestFit="1" customWidth="1"/>
  </cols>
  <sheetData>
    <row r="1" spans="1:14" x14ac:dyDescent="0.35">
      <c r="A1" t="s">
        <v>480</v>
      </c>
      <c r="B1" t="s">
        <v>481</v>
      </c>
      <c r="C1" s="38" t="s">
        <v>482</v>
      </c>
      <c r="E1" t="s">
        <v>483</v>
      </c>
      <c r="F1" t="s">
        <v>484</v>
      </c>
      <c r="G1" t="s">
        <v>485</v>
      </c>
      <c r="H1" t="s">
        <v>486</v>
      </c>
      <c r="I1" t="s">
        <v>487</v>
      </c>
      <c r="J1" s="38" t="s">
        <v>488</v>
      </c>
      <c r="K1" t="s">
        <v>489</v>
      </c>
      <c r="L1" t="s">
        <v>490</v>
      </c>
      <c r="M1" s="38" t="s">
        <v>491</v>
      </c>
      <c r="N1" t="s">
        <v>492</v>
      </c>
    </row>
    <row r="2" spans="1:14" x14ac:dyDescent="0.35">
      <c r="A2">
        <v>0</v>
      </c>
      <c r="B2" t="s">
        <v>493</v>
      </c>
      <c r="C2" s="38" t="s">
        <v>0</v>
      </c>
      <c r="E2" t="s">
        <v>57</v>
      </c>
      <c r="F2" t="s">
        <v>494</v>
      </c>
      <c r="G2" t="s">
        <v>495</v>
      </c>
      <c r="H2" t="s">
        <v>137</v>
      </c>
      <c r="I2" t="s">
        <v>496</v>
      </c>
      <c r="J2" s="38" t="s">
        <v>497</v>
      </c>
      <c r="L2" t="s">
        <v>498</v>
      </c>
      <c r="M2" s="38" t="s">
        <v>499</v>
      </c>
      <c r="N2" t="s">
        <v>500</v>
      </c>
    </row>
    <row r="3" spans="1:14" x14ac:dyDescent="0.35">
      <c r="A3">
        <v>0</v>
      </c>
      <c r="B3" t="s">
        <v>501</v>
      </c>
      <c r="C3" s="38" t="s">
        <v>1</v>
      </c>
      <c r="E3" t="s">
        <v>77</v>
      </c>
      <c r="F3" t="s">
        <v>502</v>
      </c>
      <c r="G3" t="s">
        <v>503</v>
      </c>
      <c r="H3" t="s">
        <v>137</v>
      </c>
      <c r="I3" t="s">
        <v>496</v>
      </c>
      <c r="J3" s="38" t="s">
        <v>497</v>
      </c>
      <c r="L3" t="s">
        <v>498</v>
      </c>
      <c r="M3" s="38" t="s">
        <v>499</v>
      </c>
      <c r="N3" t="s">
        <v>500</v>
      </c>
    </row>
    <row r="4" spans="1:14" x14ac:dyDescent="0.35">
      <c r="A4">
        <v>0</v>
      </c>
      <c r="B4" t="s">
        <v>504</v>
      </c>
      <c r="C4" s="38" t="s">
        <v>2</v>
      </c>
      <c r="E4" t="s">
        <v>97</v>
      </c>
      <c r="F4" t="s">
        <v>505</v>
      </c>
      <c r="G4" t="s">
        <v>506</v>
      </c>
      <c r="H4" t="s">
        <v>137</v>
      </c>
      <c r="I4" t="s">
        <v>496</v>
      </c>
      <c r="J4" s="38" t="s">
        <v>497</v>
      </c>
      <c r="L4" t="s">
        <v>507</v>
      </c>
      <c r="M4" s="38" t="s">
        <v>499</v>
      </c>
      <c r="N4" t="s">
        <v>500</v>
      </c>
    </row>
    <row r="5" spans="1:14" x14ac:dyDescent="0.35">
      <c r="A5">
        <v>0</v>
      </c>
      <c r="B5" t="s">
        <v>508</v>
      </c>
      <c r="C5" s="38" t="s">
        <v>4</v>
      </c>
      <c r="E5" t="s">
        <v>509</v>
      </c>
      <c r="F5" t="s">
        <v>510</v>
      </c>
      <c r="G5" t="s">
        <v>511</v>
      </c>
      <c r="H5" t="s">
        <v>137</v>
      </c>
      <c r="I5" t="s">
        <v>496</v>
      </c>
      <c r="J5" s="38" t="s">
        <v>497</v>
      </c>
      <c r="L5" t="s">
        <v>498</v>
      </c>
      <c r="M5" s="38" t="s">
        <v>512</v>
      </c>
      <c r="N5" t="s">
        <v>513</v>
      </c>
    </row>
    <row r="6" spans="1:14" x14ac:dyDescent="0.35">
      <c r="A6">
        <v>0</v>
      </c>
      <c r="B6" t="s">
        <v>514</v>
      </c>
      <c r="C6" s="38" t="s">
        <v>5</v>
      </c>
      <c r="E6" t="s">
        <v>515</v>
      </c>
      <c r="F6" t="s">
        <v>516</v>
      </c>
      <c r="G6" t="s">
        <v>517</v>
      </c>
      <c r="H6" t="s">
        <v>137</v>
      </c>
      <c r="I6" t="s">
        <v>496</v>
      </c>
      <c r="J6" s="38" t="s">
        <v>497</v>
      </c>
      <c r="L6" t="s">
        <v>498</v>
      </c>
      <c r="M6" s="38" t="s">
        <v>512</v>
      </c>
      <c r="N6" t="s">
        <v>513</v>
      </c>
    </row>
    <row r="7" spans="1:14" x14ac:dyDescent="0.35">
      <c r="A7">
        <v>0</v>
      </c>
      <c r="B7" t="s">
        <v>518</v>
      </c>
      <c r="C7" s="38" t="s">
        <v>6</v>
      </c>
      <c r="E7" t="s">
        <v>519</v>
      </c>
      <c r="F7" t="s">
        <v>520</v>
      </c>
      <c r="G7" t="s">
        <v>521</v>
      </c>
      <c r="H7" t="s">
        <v>137</v>
      </c>
      <c r="I7" t="s">
        <v>496</v>
      </c>
      <c r="J7" s="38" t="s">
        <v>497</v>
      </c>
      <c r="L7" t="s">
        <v>507</v>
      </c>
      <c r="M7" s="38" t="s">
        <v>512</v>
      </c>
      <c r="N7" t="s">
        <v>513</v>
      </c>
    </row>
    <row r="8" spans="1:14" x14ac:dyDescent="0.35">
      <c r="A8">
        <v>0</v>
      </c>
      <c r="B8" t="s">
        <v>522</v>
      </c>
      <c r="C8" s="38" t="s">
        <v>8</v>
      </c>
      <c r="E8" t="s">
        <v>523</v>
      </c>
      <c r="F8" t="s">
        <v>524</v>
      </c>
      <c r="G8" t="s">
        <v>525</v>
      </c>
      <c r="H8" t="s">
        <v>137</v>
      </c>
      <c r="I8" t="s">
        <v>496</v>
      </c>
      <c r="J8" s="38" t="s">
        <v>497</v>
      </c>
      <c r="L8" t="s">
        <v>498</v>
      </c>
      <c r="M8" s="38" t="s">
        <v>526</v>
      </c>
      <c r="N8" t="s">
        <v>527</v>
      </c>
    </row>
    <row r="9" spans="1:14" x14ac:dyDescent="0.35">
      <c r="A9">
        <v>0</v>
      </c>
      <c r="B9" t="s">
        <v>528</v>
      </c>
      <c r="C9" s="38" t="s">
        <v>9</v>
      </c>
      <c r="E9" t="s">
        <v>529</v>
      </c>
      <c r="F9" t="s">
        <v>530</v>
      </c>
      <c r="G9" t="s">
        <v>531</v>
      </c>
      <c r="H9" t="s">
        <v>137</v>
      </c>
      <c r="I9" t="s">
        <v>496</v>
      </c>
      <c r="J9" s="38" t="s">
        <v>497</v>
      </c>
      <c r="L9" t="s">
        <v>498</v>
      </c>
      <c r="M9" s="38" t="s">
        <v>526</v>
      </c>
      <c r="N9" t="s">
        <v>527</v>
      </c>
    </row>
    <row r="10" spans="1:14" x14ac:dyDescent="0.35">
      <c r="A10">
        <v>0</v>
      </c>
      <c r="B10" t="s">
        <v>532</v>
      </c>
      <c r="C10" s="38" t="s">
        <v>10</v>
      </c>
      <c r="E10" t="s">
        <v>533</v>
      </c>
      <c r="F10" t="s">
        <v>534</v>
      </c>
      <c r="G10" t="s">
        <v>535</v>
      </c>
      <c r="H10" t="s">
        <v>137</v>
      </c>
      <c r="I10" t="s">
        <v>496</v>
      </c>
      <c r="J10" s="38" t="s">
        <v>497</v>
      </c>
      <c r="L10" t="s">
        <v>507</v>
      </c>
      <c r="M10" s="38" t="s">
        <v>526</v>
      </c>
      <c r="N10" t="s">
        <v>527</v>
      </c>
    </row>
    <row r="11" spans="1:14" x14ac:dyDescent="0.35">
      <c r="A11">
        <v>0</v>
      </c>
      <c r="B11" t="s">
        <v>536</v>
      </c>
      <c r="C11" s="38" t="s">
        <v>12</v>
      </c>
      <c r="E11" t="s">
        <v>537</v>
      </c>
      <c r="F11" t="s">
        <v>538</v>
      </c>
      <c r="G11" t="s">
        <v>539</v>
      </c>
      <c r="H11" t="s">
        <v>137</v>
      </c>
      <c r="I11" t="s">
        <v>496</v>
      </c>
      <c r="J11" s="38" t="s">
        <v>540</v>
      </c>
      <c r="L11" t="s">
        <v>498</v>
      </c>
      <c r="M11" s="38" t="s">
        <v>541</v>
      </c>
      <c r="N11" t="s">
        <v>542</v>
      </c>
    </row>
    <row r="12" spans="1:14" x14ac:dyDescent="0.35">
      <c r="A12">
        <v>0</v>
      </c>
      <c r="B12" t="s">
        <v>543</v>
      </c>
      <c r="C12" s="38" t="s">
        <v>13</v>
      </c>
      <c r="E12" t="s">
        <v>544</v>
      </c>
      <c r="F12" t="s">
        <v>545</v>
      </c>
      <c r="G12" t="s">
        <v>546</v>
      </c>
      <c r="H12" t="s">
        <v>137</v>
      </c>
      <c r="I12" t="s">
        <v>496</v>
      </c>
      <c r="J12" s="38" t="s">
        <v>540</v>
      </c>
      <c r="L12" t="s">
        <v>498</v>
      </c>
      <c r="M12" s="38" t="s">
        <v>541</v>
      </c>
      <c r="N12" t="s">
        <v>542</v>
      </c>
    </row>
    <row r="13" spans="1:14" x14ac:dyDescent="0.35">
      <c r="A13">
        <v>0</v>
      </c>
      <c r="B13" t="s">
        <v>547</v>
      </c>
      <c r="C13" s="38" t="s">
        <v>14</v>
      </c>
      <c r="E13" t="s">
        <v>548</v>
      </c>
      <c r="F13" t="s">
        <v>549</v>
      </c>
      <c r="G13" t="s">
        <v>550</v>
      </c>
      <c r="H13" t="s">
        <v>137</v>
      </c>
      <c r="I13" t="s">
        <v>496</v>
      </c>
      <c r="J13" s="38" t="s">
        <v>540</v>
      </c>
      <c r="L13" t="s">
        <v>507</v>
      </c>
      <c r="M13" s="38" t="s">
        <v>541</v>
      </c>
      <c r="N13" t="s">
        <v>542</v>
      </c>
    </row>
    <row r="14" spans="1:14" x14ac:dyDescent="0.35">
      <c r="A14">
        <v>0</v>
      </c>
      <c r="B14" t="s">
        <v>551</v>
      </c>
      <c r="C14" s="38" t="s">
        <v>16</v>
      </c>
      <c r="E14" t="s">
        <v>71</v>
      </c>
      <c r="F14" t="s">
        <v>552</v>
      </c>
      <c r="G14" t="s">
        <v>535</v>
      </c>
      <c r="H14" t="s">
        <v>137</v>
      </c>
      <c r="I14" t="s">
        <v>496</v>
      </c>
      <c r="J14" s="38" t="s">
        <v>553</v>
      </c>
      <c r="K14" t="s">
        <v>489</v>
      </c>
      <c r="L14" t="s">
        <v>498</v>
      </c>
      <c r="M14" s="38" t="s">
        <v>554</v>
      </c>
      <c r="N14" t="s">
        <v>555</v>
      </c>
    </row>
    <row r="15" spans="1:14" x14ac:dyDescent="0.35">
      <c r="A15">
        <v>0</v>
      </c>
      <c r="B15" t="s">
        <v>556</v>
      </c>
      <c r="C15" s="38" t="s">
        <v>17</v>
      </c>
      <c r="E15" t="s">
        <v>75</v>
      </c>
      <c r="F15" t="s">
        <v>557</v>
      </c>
      <c r="G15" t="s">
        <v>558</v>
      </c>
      <c r="H15" t="s">
        <v>137</v>
      </c>
      <c r="I15" t="s">
        <v>496</v>
      </c>
      <c r="J15" s="38" t="s">
        <v>553</v>
      </c>
      <c r="K15" t="s">
        <v>489</v>
      </c>
      <c r="L15" t="s">
        <v>498</v>
      </c>
      <c r="M15" s="38" t="s">
        <v>554</v>
      </c>
      <c r="N15" t="s">
        <v>555</v>
      </c>
    </row>
    <row r="16" spans="1:14" x14ac:dyDescent="0.35">
      <c r="A16">
        <v>0</v>
      </c>
      <c r="B16" t="s">
        <v>559</v>
      </c>
      <c r="C16" s="38" t="s">
        <v>18</v>
      </c>
      <c r="E16" t="s">
        <v>70</v>
      </c>
      <c r="F16" t="s">
        <v>560</v>
      </c>
      <c r="G16" t="s">
        <v>525</v>
      </c>
      <c r="H16" t="s">
        <v>137</v>
      </c>
      <c r="I16" t="s">
        <v>496</v>
      </c>
      <c r="J16" s="38" t="s">
        <v>553</v>
      </c>
      <c r="K16" t="s">
        <v>489</v>
      </c>
      <c r="L16" t="s">
        <v>507</v>
      </c>
      <c r="M16" s="38" t="s">
        <v>554</v>
      </c>
      <c r="N16" t="s">
        <v>555</v>
      </c>
    </row>
    <row r="17" spans="1:14" x14ac:dyDescent="0.35">
      <c r="A17">
        <v>0</v>
      </c>
      <c r="B17" t="s">
        <v>561</v>
      </c>
      <c r="C17" s="38" t="s">
        <v>20</v>
      </c>
      <c r="E17" t="s">
        <v>562</v>
      </c>
      <c r="F17" t="s">
        <v>563</v>
      </c>
      <c r="G17" t="s">
        <v>564</v>
      </c>
      <c r="H17" t="s">
        <v>137</v>
      </c>
      <c r="I17" t="s">
        <v>496</v>
      </c>
      <c r="J17" s="38" t="s">
        <v>540</v>
      </c>
      <c r="L17" t="s">
        <v>498</v>
      </c>
      <c r="M17" s="38" t="s">
        <v>565</v>
      </c>
      <c r="N17" t="s">
        <v>566</v>
      </c>
    </row>
    <row r="18" spans="1:14" x14ac:dyDescent="0.35">
      <c r="A18">
        <v>0</v>
      </c>
      <c r="B18" t="s">
        <v>567</v>
      </c>
      <c r="C18" s="38" t="s">
        <v>21</v>
      </c>
      <c r="E18" t="s">
        <v>73</v>
      </c>
      <c r="F18" t="s">
        <v>520</v>
      </c>
      <c r="G18" t="s">
        <v>568</v>
      </c>
      <c r="H18" t="s">
        <v>137</v>
      </c>
      <c r="I18" t="s">
        <v>496</v>
      </c>
      <c r="J18" s="38" t="s">
        <v>540</v>
      </c>
      <c r="L18" t="s">
        <v>498</v>
      </c>
      <c r="M18" s="38" t="s">
        <v>565</v>
      </c>
      <c r="N18" t="s">
        <v>566</v>
      </c>
    </row>
    <row r="19" spans="1:14" x14ac:dyDescent="0.35">
      <c r="A19">
        <v>0</v>
      </c>
      <c r="B19" t="s">
        <v>569</v>
      </c>
      <c r="C19" s="38" t="s">
        <v>22</v>
      </c>
      <c r="E19" t="s">
        <v>570</v>
      </c>
      <c r="F19" t="s">
        <v>571</v>
      </c>
      <c r="G19" t="s">
        <v>572</v>
      </c>
      <c r="H19" t="s">
        <v>137</v>
      </c>
      <c r="I19" t="s">
        <v>496</v>
      </c>
      <c r="J19" s="38" t="s">
        <v>540</v>
      </c>
      <c r="L19" t="s">
        <v>507</v>
      </c>
      <c r="M19" s="38" t="s">
        <v>565</v>
      </c>
      <c r="N19" t="s">
        <v>566</v>
      </c>
    </row>
    <row r="20" spans="1:14" x14ac:dyDescent="0.35">
      <c r="A20">
        <v>0</v>
      </c>
      <c r="B20" t="s">
        <v>573</v>
      </c>
      <c r="C20" s="38" t="s">
        <v>24</v>
      </c>
      <c r="E20" t="s">
        <v>574</v>
      </c>
      <c r="F20" t="s">
        <v>575</v>
      </c>
      <c r="G20" t="s">
        <v>576</v>
      </c>
      <c r="H20" t="s">
        <v>137</v>
      </c>
      <c r="I20" t="s">
        <v>496</v>
      </c>
      <c r="J20" s="38" t="s">
        <v>540</v>
      </c>
      <c r="L20" t="s">
        <v>498</v>
      </c>
      <c r="M20" s="38" t="s">
        <v>577</v>
      </c>
      <c r="N20" t="s">
        <v>578</v>
      </c>
    </row>
    <row r="21" spans="1:14" x14ac:dyDescent="0.35">
      <c r="A21">
        <v>0</v>
      </c>
      <c r="B21" t="s">
        <v>579</v>
      </c>
      <c r="C21" s="38" t="s">
        <v>25</v>
      </c>
      <c r="E21" t="s">
        <v>580</v>
      </c>
      <c r="F21" t="s">
        <v>581</v>
      </c>
      <c r="G21" t="s">
        <v>506</v>
      </c>
      <c r="H21" t="s">
        <v>137</v>
      </c>
      <c r="I21" t="s">
        <v>496</v>
      </c>
      <c r="J21" s="38" t="s">
        <v>540</v>
      </c>
      <c r="L21" t="s">
        <v>498</v>
      </c>
      <c r="M21" s="38" t="s">
        <v>577</v>
      </c>
      <c r="N21" t="s">
        <v>578</v>
      </c>
    </row>
    <row r="22" spans="1:14" x14ac:dyDescent="0.35">
      <c r="A22">
        <v>0</v>
      </c>
      <c r="B22" t="s">
        <v>582</v>
      </c>
      <c r="C22" s="38" t="s">
        <v>26</v>
      </c>
      <c r="E22" t="s">
        <v>74</v>
      </c>
      <c r="F22" t="s">
        <v>583</v>
      </c>
      <c r="G22" t="s">
        <v>584</v>
      </c>
      <c r="H22" t="s">
        <v>137</v>
      </c>
      <c r="I22" t="s">
        <v>496</v>
      </c>
      <c r="J22" s="38" t="s">
        <v>540</v>
      </c>
      <c r="L22" t="s">
        <v>507</v>
      </c>
      <c r="M22" s="38" t="s">
        <v>577</v>
      </c>
      <c r="N22" t="s">
        <v>578</v>
      </c>
    </row>
    <row r="23" spans="1:14" x14ac:dyDescent="0.35">
      <c r="A23">
        <v>0</v>
      </c>
      <c r="B23" t="s">
        <v>585</v>
      </c>
      <c r="C23" s="38" t="s">
        <v>28</v>
      </c>
      <c r="E23" t="s">
        <v>586</v>
      </c>
      <c r="F23" t="s">
        <v>587</v>
      </c>
      <c r="G23" t="s">
        <v>588</v>
      </c>
      <c r="H23" t="s">
        <v>137</v>
      </c>
      <c r="I23" t="s">
        <v>496</v>
      </c>
      <c r="J23" s="38" t="s">
        <v>540</v>
      </c>
      <c r="L23" t="s">
        <v>498</v>
      </c>
      <c r="M23" s="38" t="s">
        <v>589</v>
      </c>
      <c r="N23" t="s">
        <v>590</v>
      </c>
    </row>
    <row r="24" spans="1:14" x14ac:dyDescent="0.35">
      <c r="A24">
        <v>0</v>
      </c>
      <c r="B24" t="s">
        <v>591</v>
      </c>
      <c r="C24" s="38" t="s">
        <v>29</v>
      </c>
      <c r="E24" t="s">
        <v>592</v>
      </c>
      <c r="F24" t="s">
        <v>510</v>
      </c>
      <c r="G24" t="s">
        <v>593</v>
      </c>
      <c r="H24" t="s">
        <v>137</v>
      </c>
      <c r="I24" t="s">
        <v>496</v>
      </c>
      <c r="J24" s="38" t="s">
        <v>540</v>
      </c>
      <c r="L24" t="s">
        <v>498</v>
      </c>
      <c r="M24" s="38" t="s">
        <v>589</v>
      </c>
      <c r="N24" t="s">
        <v>590</v>
      </c>
    </row>
    <row r="25" spans="1:14" x14ac:dyDescent="0.35">
      <c r="A25">
        <v>0</v>
      </c>
      <c r="B25" t="s">
        <v>594</v>
      </c>
      <c r="C25" s="38" t="s">
        <v>30</v>
      </c>
      <c r="E25" t="s">
        <v>595</v>
      </c>
      <c r="F25" t="s">
        <v>583</v>
      </c>
      <c r="G25" t="s">
        <v>596</v>
      </c>
      <c r="H25" t="s">
        <v>137</v>
      </c>
      <c r="I25" t="s">
        <v>496</v>
      </c>
      <c r="J25" s="38" t="s">
        <v>540</v>
      </c>
      <c r="L25" t="s">
        <v>507</v>
      </c>
      <c r="M25" s="38" t="s">
        <v>589</v>
      </c>
      <c r="N25" t="s">
        <v>590</v>
      </c>
    </row>
    <row r="26" spans="1:14" x14ac:dyDescent="0.35">
      <c r="A26">
        <v>0</v>
      </c>
      <c r="B26" t="s">
        <v>597</v>
      </c>
      <c r="C26" s="38" t="s">
        <v>32</v>
      </c>
      <c r="E26" t="s">
        <v>69</v>
      </c>
      <c r="F26" t="s">
        <v>598</v>
      </c>
      <c r="G26" t="s">
        <v>599</v>
      </c>
      <c r="H26" t="s">
        <v>128</v>
      </c>
      <c r="I26" t="s">
        <v>600</v>
      </c>
      <c r="J26" s="38" t="s">
        <v>540</v>
      </c>
      <c r="L26" t="s">
        <v>498</v>
      </c>
      <c r="M26" s="38" t="s">
        <v>601</v>
      </c>
      <c r="N26" t="s">
        <v>602</v>
      </c>
    </row>
    <row r="27" spans="1:14" x14ac:dyDescent="0.35">
      <c r="A27">
        <v>0</v>
      </c>
      <c r="B27" t="s">
        <v>603</v>
      </c>
      <c r="C27" s="38" t="s">
        <v>33</v>
      </c>
      <c r="E27" t="s">
        <v>72</v>
      </c>
      <c r="F27" t="s">
        <v>604</v>
      </c>
      <c r="G27" t="s">
        <v>572</v>
      </c>
      <c r="H27" t="s">
        <v>128</v>
      </c>
      <c r="I27" t="s">
        <v>600</v>
      </c>
      <c r="J27" s="38" t="s">
        <v>540</v>
      </c>
      <c r="L27" t="s">
        <v>498</v>
      </c>
      <c r="M27" s="38" t="s">
        <v>601</v>
      </c>
      <c r="N27" t="s">
        <v>602</v>
      </c>
    </row>
    <row r="28" spans="1:14" x14ac:dyDescent="0.35">
      <c r="A28">
        <v>0</v>
      </c>
      <c r="B28" t="s">
        <v>605</v>
      </c>
      <c r="C28" s="38" t="s">
        <v>34</v>
      </c>
      <c r="E28" t="s">
        <v>606</v>
      </c>
      <c r="F28" t="s">
        <v>607</v>
      </c>
      <c r="G28" t="s">
        <v>608</v>
      </c>
      <c r="H28" t="s">
        <v>128</v>
      </c>
      <c r="I28" t="s">
        <v>600</v>
      </c>
      <c r="J28" s="38" t="s">
        <v>540</v>
      </c>
      <c r="L28" t="s">
        <v>507</v>
      </c>
      <c r="M28" s="38" t="s">
        <v>601</v>
      </c>
      <c r="N28" t="s">
        <v>602</v>
      </c>
    </row>
    <row r="29" spans="1:14" x14ac:dyDescent="0.35">
      <c r="A29">
        <v>0</v>
      </c>
      <c r="B29" t="s">
        <v>609</v>
      </c>
      <c r="C29" s="38" t="s">
        <v>36</v>
      </c>
      <c r="E29" t="s">
        <v>610</v>
      </c>
      <c r="F29" t="s">
        <v>611</v>
      </c>
      <c r="G29" t="s">
        <v>596</v>
      </c>
      <c r="H29" t="s">
        <v>137</v>
      </c>
      <c r="I29" t="s">
        <v>612</v>
      </c>
      <c r="J29" s="38" t="s">
        <v>540</v>
      </c>
      <c r="K29" t="s">
        <v>489</v>
      </c>
      <c r="L29" t="s">
        <v>498</v>
      </c>
      <c r="M29" s="38" t="s">
        <v>613</v>
      </c>
      <c r="N29" t="s">
        <v>614</v>
      </c>
    </row>
    <row r="30" spans="1:14" x14ac:dyDescent="0.35">
      <c r="A30">
        <v>0</v>
      </c>
      <c r="B30" t="s">
        <v>615</v>
      </c>
      <c r="C30" s="38" t="s">
        <v>37</v>
      </c>
      <c r="E30" t="s">
        <v>616</v>
      </c>
      <c r="F30" t="s">
        <v>617</v>
      </c>
      <c r="G30" t="s">
        <v>525</v>
      </c>
      <c r="H30" t="s">
        <v>137</v>
      </c>
      <c r="I30" t="s">
        <v>612</v>
      </c>
      <c r="J30" s="38" t="s">
        <v>540</v>
      </c>
      <c r="K30" t="s">
        <v>489</v>
      </c>
      <c r="L30" t="s">
        <v>498</v>
      </c>
      <c r="M30" s="38" t="s">
        <v>613</v>
      </c>
      <c r="N30" t="s">
        <v>614</v>
      </c>
    </row>
    <row r="31" spans="1:14" x14ac:dyDescent="0.35">
      <c r="A31">
        <v>0</v>
      </c>
      <c r="B31" t="s">
        <v>618</v>
      </c>
      <c r="C31" s="38" t="s">
        <v>38</v>
      </c>
      <c r="E31" t="s">
        <v>619</v>
      </c>
      <c r="F31" t="s">
        <v>620</v>
      </c>
      <c r="G31" t="s">
        <v>584</v>
      </c>
      <c r="H31" t="s">
        <v>137</v>
      </c>
      <c r="I31" t="s">
        <v>612</v>
      </c>
      <c r="J31" s="38" t="s">
        <v>540</v>
      </c>
      <c r="K31" t="s">
        <v>489</v>
      </c>
      <c r="L31" t="s">
        <v>507</v>
      </c>
      <c r="M31" s="38" t="s">
        <v>613</v>
      </c>
      <c r="N31" t="s">
        <v>614</v>
      </c>
    </row>
    <row r="32" spans="1:14" x14ac:dyDescent="0.35">
      <c r="A32">
        <v>0</v>
      </c>
      <c r="B32" t="s">
        <v>621</v>
      </c>
      <c r="C32" s="38" t="s">
        <v>40</v>
      </c>
      <c r="E32" t="s">
        <v>622</v>
      </c>
      <c r="F32" t="s">
        <v>623</v>
      </c>
      <c r="G32" t="s">
        <v>588</v>
      </c>
      <c r="H32" t="s">
        <v>137</v>
      </c>
      <c r="I32" t="s">
        <v>496</v>
      </c>
      <c r="J32" s="38" t="s">
        <v>624</v>
      </c>
      <c r="L32" t="s">
        <v>498</v>
      </c>
      <c r="M32" s="38" t="s">
        <v>625</v>
      </c>
      <c r="N32" t="s">
        <v>626</v>
      </c>
    </row>
    <row r="33" spans="1:14" x14ac:dyDescent="0.35">
      <c r="A33">
        <v>0</v>
      </c>
      <c r="B33" t="s">
        <v>627</v>
      </c>
      <c r="C33" s="38" t="s">
        <v>41</v>
      </c>
      <c r="E33" t="s">
        <v>63</v>
      </c>
      <c r="F33" t="s">
        <v>628</v>
      </c>
      <c r="G33" t="s">
        <v>629</v>
      </c>
      <c r="H33" t="s">
        <v>137</v>
      </c>
      <c r="I33" t="s">
        <v>496</v>
      </c>
      <c r="J33" s="38" t="s">
        <v>624</v>
      </c>
      <c r="L33" t="s">
        <v>498</v>
      </c>
      <c r="M33" s="38" t="s">
        <v>625</v>
      </c>
      <c r="N33" t="s">
        <v>626</v>
      </c>
    </row>
    <row r="34" spans="1:14" x14ac:dyDescent="0.35">
      <c r="A34">
        <v>0</v>
      </c>
      <c r="B34" t="s">
        <v>630</v>
      </c>
      <c r="C34" s="38" t="s">
        <v>42</v>
      </c>
      <c r="D34" s="39">
        <v>5.590277777777778E-2</v>
      </c>
      <c r="E34" t="s">
        <v>65</v>
      </c>
      <c r="F34" t="s">
        <v>549</v>
      </c>
      <c r="G34" t="s">
        <v>631</v>
      </c>
      <c r="H34" t="s">
        <v>137</v>
      </c>
      <c r="I34" t="s">
        <v>496</v>
      </c>
      <c r="J34" s="38" t="s">
        <v>624</v>
      </c>
      <c r="L34" t="s">
        <v>507</v>
      </c>
      <c r="M34" s="38" t="s">
        <v>625</v>
      </c>
      <c r="N34" t="s">
        <v>626</v>
      </c>
    </row>
    <row r="35" spans="1:14" x14ac:dyDescent="0.35">
      <c r="A35">
        <v>0</v>
      </c>
      <c r="B35" t="s">
        <v>632</v>
      </c>
      <c r="C35" s="38" t="s">
        <v>438</v>
      </c>
      <c r="E35" t="s">
        <v>633</v>
      </c>
      <c r="F35" t="s">
        <v>634</v>
      </c>
      <c r="G35" t="s">
        <v>596</v>
      </c>
      <c r="H35" t="s">
        <v>137</v>
      </c>
      <c r="I35" t="s">
        <v>496</v>
      </c>
      <c r="J35" s="38" t="s">
        <v>624</v>
      </c>
      <c r="L35" t="s">
        <v>498</v>
      </c>
      <c r="M35" s="38" t="s">
        <v>635</v>
      </c>
      <c r="N35" t="s">
        <v>636</v>
      </c>
    </row>
    <row r="36" spans="1:14" x14ac:dyDescent="0.35">
      <c r="A36">
        <v>0</v>
      </c>
      <c r="B36" t="s">
        <v>637</v>
      </c>
      <c r="C36" s="38" t="s">
        <v>439</v>
      </c>
      <c r="E36" t="s">
        <v>638</v>
      </c>
      <c r="F36" t="s">
        <v>639</v>
      </c>
      <c r="G36" t="s">
        <v>640</v>
      </c>
      <c r="H36" t="s">
        <v>137</v>
      </c>
      <c r="I36" t="s">
        <v>496</v>
      </c>
      <c r="J36" s="38" t="s">
        <v>624</v>
      </c>
      <c r="L36" t="s">
        <v>498</v>
      </c>
      <c r="M36" s="38" t="s">
        <v>635</v>
      </c>
      <c r="N36" t="s">
        <v>636</v>
      </c>
    </row>
    <row r="37" spans="1:14" x14ac:dyDescent="0.35">
      <c r="A37">
        <v>0</v>
      </c>
      <c r="B37" t="s">
        <v>641</v>
      </c>
      <c r="C37" s="38" t="s">
        <v>440</v>
      </c>
      <c r="E37" t="s">
        <v>642</v>
      </c>
      <c r="F37" t="s">
        <v>643</v>
      </c>
      <c r="G37" t="s">
        <v>644</v>
      </c>
      <c r="H37" t="s">
        <v>137</v>
      </c>
      <c r="I37" t="s">
        <v>496</v>
      </c>
      <c r="J37" s="38" t="s">
        <v>624</v>
      </c>
      <c r="L37" t="s">
        <v>507</v>
      </c>
      <c r="M37" s="38" t="s">
        <v>635</v>
      </c>
      <c r="N37" t="s">
        <v>636</v>
      </c>
    </row>
    <row r="38" spans="1:14" x14ac:dyDescent="0.35">
      <c r="A38">
        <v>0</v>
      </c>
      <c r="B38" t="s">
        <v>645</v>
      </c>
      <c r="C38" s="38" t="s">
        <v>441</v>
      </c>
      <c r="E38" t="s">
        <v>646</v>
      </c>
      <c r="F38" t="s">
        <v>647</v>
      </c>
      <c r="G38" t="s">
        <v>648</v>
      </c>
      <c r="H38" t="s">
        <v>137</v>
      </c>
      <c r="I38" t="s">
        <v>496</v>
      </c>
      <c r="J38" s="38" t="s">
        <v>624</v>
      </c>
      <c r="L38" t="s">
        <v>498</v>
      </c>
      <c r="M38" s="38" t="s">
        <v>649</v>
      </c>
      <c r="N38" t="s">
        <v>650</v>
      </c>
    </row>
    <row r="39" spans="1:14" x14ac:dyDescent="0.35">
      <c r="A39">
        <v>0</v>
      </c>
      <c r="B39" t="s">
        <v>651</v>
      </c>
      <c r="C39" s="38" t="s">
        <v>442</v>
      </c>
      <c r="E39" t="s">
        <v>67</v>
      </c>
      <c r="F39" t="s">
        <v>571</v>
      </c>
      <c r="G39" t="s">
        <v>644</v>
      </c>
      <c r="H39" t="s">
        <v>137</v>
      </c>
      <c r="I39" t="s">
        <v>496</v>
      </c>
      <c r="J39" s="38" t="s">
        <v>624</v>
      </c>
      <c r="L39" t="s">
        <v>498</v>
      </c>
      <c r="M39" s="38" t="s">
        <v>649</v>
      </c>
      <c r="N39" t="s">
        <v>650</v>
      </c>
    </row>
    <row r="40" spans="1:14" x14ac:dyDescent="0.35">
      <c r="A40">
        <v>0</v>
      </c>
      <c r="B40" t="s">
        <v>652</v>
      </c>
      <c r="C40" s="38" t="s">
        <v>443</v>
      </c>
      <c r="E40" t="s">
        <v>59</v>
      </c>
      <c r="F40" t="s">
        <v>647</v>
      </c>
      <c r="G40" t="s">
        <v>653</v>
      </c>
      <c r="H40" t="s">
        <v>137</v>
      </c>
      <c r="I40" t="s">
        <v>496</v>
      </c>
      <c r="J40" s="38" t="s">
        <v>624</v>
      </c>
      <c r="L40" t="s">
        <v>507</v>
      </c>
      <c r="M40" s="38" t="s">
        <v>649</v>
      </c>
      <c r="N40" t="s">
        <v>650</v>
      </c>
    </row>
    <row r="41" spans="1:14" x14ac:dyDescent="0.35">
      <c r="A41">
        <v>0</v>
      </c>
      <c r="B41" t="s">
        <v>654</v>
      </c>
      <c r="C41" s="38" t="s">
        <v>444</v>
      </c>
      <c r="E41" t="s">
        <v>655</v>
      </c>
      <c r="F41" t="s">
        <v>656</v>
      </c>
      <c r="G41" t="s">
        <v>558</v>
      </c>
      <c r="H41" t="s">
        <v>137</v>
      </c>
      <c r="I41" t="s">
        <v>496</v>
      </c>
      <c r="J41" s="38" t="s">
        <v>624</v>
      </c>
      <c r="L41" t="s">
        <v>498</v>
      </c>
      <c r="M41" s="38" t="s">
        <v>657</v>
      </c>
      <c r="N41" t="s">
        <v>658</v>
      </c>
    </row>
    <row r="42" spans="1:14" x14ac:dyDescent="0.35">
      <c r="A42">
        <v>0</v>
      </c>
      <c r="B42" t="s">
        <v>659</v>
      </c>
      <c r="C42" s="38" t="s">
        <v>445</v>
      </c>
      <c r="E42" t="s">
        <v>660</v>
      </c>
      <c r="F42" t="s">
        <v>661</v>
      </c>
      <c r="G42" t="s">
        <v>662</v>
      </c>
      <c r="H42" t="s">
        <v>137</v>
      </c>
      <c r="I42" t="s">
        <v>496</v>
      </c>
      <c r="J42" s="38" t="s">
        <v>624</v>
      </c>
      <c r="L42" t="s">
        <v>498</v>
      </c>
      <c r="M42" s="38" t="s">
        <v>657</v>
      </c>
      <c r="N42" t="s">
        <v>658</v>
      </c>
    </row>
    <row r="43" spans="1:14" x14ac:dyDescent="0.35">
      <c r="A43">
        <v>0</v>
      </c>
      <c r="B43" t="s">
        <v>663</v>
      </c>
      <c r="C43" s="38" t="s">
        <v>446</v>
      </c>
      <c r="E43" t="s">
        <v>664</v>
      </c>
      <c r="F43" t="s">
        <v>563</v>
      </c>
      <c r="G43" t="s">
        <v>596</v>
      </c>
      <c r="H43" t="s">
        <v>137</v>
      </c>
      <c r="I43" t="s">
        <v>496</v>
      </c>
      <c r="J43" s="38" t="s">
        <v>624</v>
      </c>
      <c r="L43" t="s">
        <v>507</v>
      </c>
      <c r="M43" s="38" t="s">
        <v>657</v>
      </c>
      <c r="N43" t="s">
        <v>658</v>
      </c>
    </row>
    <row r="44" spans="1:14" x14ac:dyDescent="0.35">
      <c r="A44">
        <v>0</v>
      </c>
      <c r="B44" t="s">
        <v>665</v>
      </c>
      <c r="C44" s="38" t="s">
        <v>447</v>
      </c>
      <c r="E44" t="s">
        <v>666</v>
      </c>
      <c r="F44" t="s">
        <v>667</v>
      </c>
      <c r="G44" t="s">
        <v>668</v>
      </c>
      <c r="H44" t="s">
        <v>128</v>
      </c>
      <c r="I44" t="s">
        <v>600</v>
      </c>
      <c r="J44" s="38" t="s">
        <v>624</v>
      </c>
      <c r="L44" t="s">
        <v>498</v>
      </c>
      <c r="M44" s="38" t="s">
        <v>669</v>
      </c>
      <c r="N44" t="s">
        <v>670</v>
      </c>
    </row>
    <row r="45" spans="1:14" x14ac:dyDescent="0.35">
      <c r="A45">
        <v>0</v>
      </c>
      <c r="B45" t="s">
        <v>671</v>
      </c>
      <c r="C45" s="38" t="s">
        <v>448</v>
      </c>
      <c r="E45" t="s">
        <v>87</v>
      </c>
      <c r="F45" t="s">
        <v>672</v>
      </c>
      <c r="G45" t="s">
        <v>673</v>
      </c>
      <c r="H45" t="s">
        <v>128</v>
      </c>
      <c r="I45" t="s">
        <v>600</v>
      </c>
      <c r="J45" s="38" t="s">
        <v>624</v>
      </c>
      <c r="L45" t="s">
        <v>498</v>
      </c>
      <c r="M45" s="38" t="s">
        <v>669</v>
      </c>
      <c r="N45" t="s">
        <v>670</v>
      </c>
    </row>
    <row r="46" spans="1:14" x14ac:dyDescent="0.35">
      <c r="A46">
        <v>0</v>
      </c>
      <c r="B46" t="s">
        <v>674</v>
      </c>
      <c r="C46" s="38" t="s">
        <v>449</v>
      </c>
      <c r="E46" t="s">
        <v>88</v>
      </c>
      <c r="F46" t="s">
        <v>675</v>
      </c>
      <c r="G46" t="s">
        <v>558</v>
      </c>
      <c r="H46" t="s">
        <v>128</v>
      </c>
      <c r="I46" t="s">
        <v>600</v>
      </c>
      <c r="J46" s="38" t="s">
        <v>624</v>
      </c>
      <c r="L46" t="s">
        <v>507</v>
      </c>
      <c r="M46" s="38" t="s">
        <v>669</v>
      </c>
      <c r="N46" t="s">
        <v>670</v>
      </c>
    </row>
    <row r="47" spans="1:14" x14ac:dyDescent="0.35">
      <c r="A47">
        <v>0</v>
      </c>
      <c r="B47" t="s">
        <v>676</v>
      </c>
      <c r="C47" s="38" t="s">
        <v>450</v>
      </c>
      <c r="E47" t="s">
        <v>677</v>
      </c>
      <c r="F47" t="s">
        <v>678</v>
      </c>
      <c r="G47" t="s">
        <v>679</v>
      </c>
      <c r="H47" t="s">
        <v>128</v>
      </c>
      <c r="I47" t="s">
        <v>600</v>
      </c>
      <c r="J47" s="38" t="s">
        <v>624</v>
      </c>
      <c r="L47" t="s">
        <v>498</v>
      </c>
      <c r="M47" s="38" t="s">
        <v>680</v>
      </c>
      <c r="N47" t="s">
        <v>681</v>
      </c>
    </row>
    <row r="48" spans="1:14" x14ac:dyDescent="0.35">
      <c r="A48">
        <v>0</v>
      </c>
      <c r="B48" t="s">
        <v>682</v>
      </c>
      <c r="C48" s="38" t="s">
        <v>451</v>
      </c>
      <c r="E48" t="s">
        <v>683</v>
      </c>
      <c r="F48" t="s">
        <v>684</v>
      </c>
      <c r="G48" t="s">
        <v>685</v>
      </c>
      <c r="H48" t="s">
        <v>128</v>
      </c>
      <c r="I48" t="s">
        <v>600</v>
      </c>
      <c r="J48" s="38" t="s">
        <v>624</v>
      </c>
      <c r="L48" t="s">
        <v>498</v>
      </c>
      <c r="M48" s="38" t="s">
        <v>680</v>
      </c>
      <c r="N48" t="s">
        <v>681</v>
      </c>
    </row>
    <row r="49" spans="1:14" x14ac:dyDescent="0.35">
      <c r="A49">
        <v>0</v>
      </c>
      <c r="B49" t="s">
        <v>686</v>
      </c>
      <c r="C49" s="38" t="s">
        <v>452</v>
      </c>
      <c r="E49" t="s">
        <v>64</v>
      </c>
      <c r="F49" t="s">
        <v>687</v>
      </c>
      <c r="G49" t="s">
        <v>688</v>
      </c>
      <c r="H49" t="s">
        <v>128</v>
      </c>
      <c r="I49" t="s">
        <v>600</v>
      </c>
      <c r="J49" s="38" t="s">
        <v>624</v>
      </c>
      <c r="L49" t="s">
        <v>507</v>
      </c>
      <c r="M49" s="38" t="s">
        <v>680</v>
      </c>
      <c r="N49" t="s">
        <v>681</v>
      </c>
    </row>
    <row r="50" spans="1:14" x14ac:dyDescent="0.35">
      <c r="A50">
        <v>0</v>
      </c>
      <c r="B50" t="s">
        <v>689</v>
      </c>
      <c r="C50" s="38" t="s">
        <v>453</v>
      </c>
      <c r="E50" t="s">
        <v>62</v>
      </c>
      <c r="F50" t="s">
        <v>560</v>
      </c>
      <c r="G50" t="s">
        <v>690</v>
      </c>
      <c r="H50" t="s">
        <v>137</v>
      </c>
      <c r="I50" t="s">
        <v>496</v>
      </c>
      <c r="J50" s="38" t="s">
        <v>691</v>
      </c>
      <c r="L50" t="s">
        <v>498</v>
      </c>
      <c r="M50" s="38" t="s">
        <v>692</v>
      </c>
      <c r="N50" t="s">
        <v>693</v>
      </c>
    </row>
    <row r="51" spans="1:14" x14ac:dyDescent="0.35">
      <c r="A51">
        <v>0</v>
      </c>
      <c r="B51" t="s">
        <v>694</v>
      </c>
      <c r="C51" s="38" t="s">
        <v>454</v>
      </c>
      <c r="E51" t="s">
        <v>695</v>
      </c>
      <c r="F51" t="s">
        <v>534</v>
      </c>
      <c r="G51" t="s">
        <v>696</v>
      </c>
      <c r="H51" t="s">
        <v>137</v>
      </c>
      <c r="I51" t="s">
        <v>496</v>
      </c>
      <c r="J51" s="38" t="s">
        <v>691</v>
      </c>
      <c r="L51" t="s">
        <v>498</v>
      </c>
      <c r="M51" s="38" t="s">
        <v>692</v>
      </c>
      <c r="N51" t="s">
        <v>693</v>
      </c>
    </row>
    <row r="52" spans="1:14" x14ac:dyDescent="0.35">
      <c r="A52">
        <v>0</v>
      </c>
      <c r="B52" t="s">
        <v>697</v>
      </c>
      <c r="C52" s="38" t="s">
        <v>455</v>
      </c>
      <c r="E52" t="s">
        <v>698</v>
      </c>
      <c r="F52" t="s">
        <v>634</v>
      </c>
      <c r="G52" t="s">
        <v>572</v>
      </c>
      <c r="H52" t="s">
        <v>137</v>
      </c>
      <c r="I52" t="s">
        <v>496</v>
      </c>
      <c r="J52" s="38" t="s">
        <v>691</v>
      </c>
      <c r="L52" t="s">
        <v>507</v>
      </c>
      <c r="M52" s="38" t="s">
        <v>692</v>
      </c>
      <c r="N52" t="s">
        <v>693</v>
      </c>
    </row>
    <row r="53" spans="1:14" x14ac:dyDescent="0.35">
      <c r="A53">
        <v>0</v>
      </c>
      <c r="B53" t="s">
        <v>699</v>
      </c>
      <c r="C53" s="38" t="s">
        <v>456</v>
      </c>
      <c r="E53" t="s">
        <v>700</v>
      </c>
      <c r="F53" t="s">
        <v>520</v>
      </c>
      <c r="G53" t="s">
        <v>701</v>
      </c>
      <c r="H53" t="s">
        <v>137</v>
      </c>
      <c r="I53" t="s">
        <v>496</v>
      </c>
      <c r="J53" s="38" t="s">
        <v>702</v>
      </c>
      <c r="L53" t="s">
        <v>498</v>
      </c>
      <c r="M53" s="38" t="s">
        <v>703</v>
      </c>
      <c r="N53" t="s">
        <v>704</v>
      </c>
    </row>
    <row r="54" spans="1:14" x14ac:dyDescent="0.35">
      <c r="A54">
        <v>0</v>
      </c>
      <c r="B54" t="s">
        <v>705</v>
      </c>
      <c r="C54" s="38" t="s">
        <v>457</v>
      </c>
      <c r="E54" t="s">
        <v>706</v>
      </c>
      <c r="F54" t="s">
        <v>560</v>
      </c>
      <c r="G54" t="s">
        <v>707</v>
      </c>
      <c r="H54" t="s">
        <v>137</v>
      </c>
      <c r="I54" t="s">
        <v>496</v>
      </c>
      <c r="J54" s="38" t="s">
        <v>702</v>
      </c>
      <c r="L54" t="s">
        <v>498</v>
      </c>
      <c r="M54" s="38" t="s">
        <v>703</v>
      </c>
      <c r="N54" t="s">
        <v>704</v>
      </c>
    </row>
    <row r="55" spans="1:14" x14ac:dyDescent="0.35">
      <c r="A55">
        <v>0</v>
      </c>
      <c r="B55" t="s">
        <v>708</v>
      </c>
      <c r="C55" s="38" t="s">
        <v>458</v>
      </c>
      <c r="E55" t="s">
        <v>709</v>
      </c>
      <c r="F55" t="s">
        <v>710</v>
      </c>
      <c r="G55" t="s">
        <v>558</v>
      </c>
      <c r="H55" t="s">
        <v>137</v>
      </c>
      <c r="I55" t="s">
        <v>496</v>
      </c>
      <c r="J55" s="38" t="s">
        <v>702</v>
      </c>
      <c r="L55" t="s">
        <v>507</v>
      </c>
      <c r="M55" s="38" t="s">
        <v>703</v>
      </c>
      <c r="N55" t="s">
        <v>704</v>
      </c>
    </row>
    <row r="56" spans="1:14" x14ac:dyDescent="0.35">
      <c r="A56">
        <v>0</v>
      </c>
      <c r="B56" t="s">
        <v>711</v>
      </c>
      <c r="C56" s="38" t="s">
        <v>459</v>
      </c>
      <c r="E56" t="s">
        <v>712</v>
      </c>
      <c r="F56" t="s">
        <v>505</v>
      </c>
      <c r="G56" t="s">
        <v>713</v>
      </c>
      <c r="H56" t="s">
        <v>137</v>
      </c>
      <c r="I56" t="s">
        <v>496</v>
      </c>
      <c r="J56" s="38" t="s">
        <v>714</v>
      </c>
      <c r="L56" t="s">
        <v>498</v>
      </c>
      <c r="M56" s="38" t="s">
        <v>715</v>
      </c>
      <c r="N56" t="s">
        <v>716</v>
      </c>
    </row>
    <row r="57" spans="1:14" x14ac:dyDescent="0.35">
      <c r="A57">
        <v>0</v>
      </c>
      <c r="B57" t="s">
        <v>717</v>
      </c>
      <c r="C57" s="38" t="s">
        <v>460</v>
      </c>
      <c r="E57" t="s">
        <v>718</v>
      </c>
      <c r="F57" t="s">
        <v>575</v>
      </c>
      <c r="G57" t="s">
        <v>719</v>
      </c>
      <c r="H57" t="s">
        <v>137</v>
      </c>
      <c r="I57" t="s">
        <v>496</v>
      </c>
      <c r="J57" s="38" t="s">
        <v>714</v>
      </c>
      <c r="L57" t="s">
        <v>498</v>
      </c>
      <c r="M57" s="38" t="s">
        <v>715</v>
      </c>
      <c r="N57" t="s">
        <v>716</v>
      </c>
    </row>
    <row r="58" spans="1:14" x14ac:dyDescent="0.35">
      <c r="A58">
        <v>0</v>
      </c>
      <c r="B58" t="s">
        <v>720</v>
      </c>
      <c r="C58" s="38" t="s">
        <v>461</v>
      </c>
      <c r="D58" s="39">
        <v>5.4074074074074073E-2</v>
      </c>
      <c r="E58" t="s">
        <v>721</v>
      </c>
      <c r="F58" t="s">
        <v>722</v>
      </c>
      <c r="G58" t="s">
        <v>723</v>
      </c>
      <c r="H58" t="s">
        <v>137</v>
      </c>
      <c r="I58" t="s">
        <v>496</v>
      </c>
      <c r="J58" s="38" t="s">
        <v>714</v>
      </c>
      <c r="L58" t="s">
        <v>507</v>
      </c>
      <c r="M58" s="38" t="s">
        <v>715</v>
      </c>
      <c r="N58" t="s">
        <v>716</v>
      </c>
    </row>
    <row r="59" spans="1:14" x14ac:dyDescent="0.35">
      <c r="A59">
        <v>0</v>
      </c>
      <c r="B59" t="s">
        <v>724</v>
      </c>
      <c r="C59" s="38" t="s">
        <v>462</v>
      </c>
      <c r="E59" t="s">
        <v>725</v>
      </c>
      <c r="F59" t="s">
        <v>726</v>
      </c>
      <c r="G59" t="s">
        <v>727</v>
      </c>
      <c r="H59" t="s">
        <v>137</v>
      </c>
      <c r="I59" t="s">
        <v>496</v>
      </c>
      <c r="J59" s="38" t="s">
        <v>714</v>
      </c>
      <c r="L59" t="s">
        <v>498</v>
      </c>
      <c r="M59" s="38" t="s">
        <v>728</v>
      </c>
      <c r="N59" t="s">
        <v>729</v>
      </c>
    </row>
    <row r="60" spans="1:14" x14ac:dyDescent="0.35">
      <c r="A60">
        <v>0</v>
      </c>
      <c r="B60" t="s">
        <v>730</v>
      </c>
      <c r="C60" s="38" t="s">
        <v>463</v>
      </c>
      <c r="E60" t="s">
        <v>731</v>
      </c>
      <c r="F60" t="s">
        <v>732</v>
      </c>
      <c r="G60" t="s">
        <v>733</v>
      </c>
      <c r="H60" t="s">
        <v>137</v>
      </c>
      <c r="I60" t="s">
        <v>496</v>
      </c>
      <c r="J60" s="38" t="s">
        <v>714</v>
      </c>
      <c r="L60" t="s">
        <v>498</v>
      </c>
      <c r="M60" s="38" t="s">
        <v>728</v>
      </c>
      <c r="N60" t="s">
        <v>729</v>
      </c>
    </row>
    <row r="61" spans="1:14" x14ac:dyDescent="0.35">
      <c r="A61">
        <v>0</v>
      </c>
      <c r="B61" t="s">
        <v>734</v>
      </c>
      <c r="C61" s="38" t="s">
        <v>464</v>
      </c>
      <c r="E61" t="s">
        <v>735</v>
      </c>
      <c r="F61" t="s">
        <v>505</v>
      </c>
      <c r="G61" t="s">
        <v>679</v>
      </c>
      <c r="H61" t="s">
        <v>137</v>
      </c>
      <c r="I61" t="s">
        <v>496</v>
      </c>
      <c r="J61" s="38" t="s">
        <v>714</v>
      </c>
      <c r="L61" t="s">
        <v>507</v>
      </c>
      <c r="M61" s="38" t="s">
        <v>728</v>
      </c>
      <c r="N61" t="s">
        <v>729</v>
      </c>
    </row>
    <row r="62" spans="1:14" x14ac:dyDescent="0.35">
      <c r="A62">
        <v>0</v>
      </c>
      <c r="B62" t="s">
        <v>736</v>
      </c>
      <c r="C62" s="38" t="s">
        <v>465</v>
      </c>
      <c r="E62" t="s">
        <v>737</v>
      </c>
      <c r="F62" t="s">
        <v>738</v>
      </c>
      <c r="G62" t="s">
        <v>727</v>
      </c>
      <c r="H62" t="s">
        <v>137</v>
      </c>
      <c r="I62" t="s">
        <v>496</v>
      </c>
      <c r="J62" s="38" t="s">
        <v>714</v>
      </c>
      <c r="L62" t="s">
        <v>498</v>
      </c>
      <c r="M62" s="38" t="s">
        <v>739</v>
      </c>
      <c r="N62" t="s">
        <v>740</v>
      </c>
    </row>
    <row r="63" spans="1:14" x14ac:dyDescent="0.35">
      <c r="A63">
        <v>0</v>
      </c>
      <c r="B63" t="s">
        <v>741</v>
      </c>
      <c r="C63" s="38" t="s">
        <v>466</v>
      </c>
      <c r="E63" t="s">
        <v>742</v>
      </c>
      <c r="F63" t="s">
        <v>647</v>
      </c>
      <c r="G63" t="s">
        <v>713</v>
      </c>
      <c r="H63" t="s">
        <v>137</v>
      </c>
      <c r="I63" t="s">
        <v>496</v>
      </c>
      <c r="J63" s="38" t="s">
        <v>714</v>
      </c>
      <c r="L63" t="s">
        <v>498</v>
      </c>
      <c r="M63" s="38" t="s">
        <v>739</v>
      </c>
      <c r="N63" t="s">
        <v>740</v>
      </c>
    </row>
    <row r="64" spans="1:14" x14ac:dyDescent="0.35">
      <c r="A64">
        <v>0</v>
      </c>
      <c r="B64" t="s">
        <v>743</v>
      </c>
      <c r="C64" s="38" t="s">
        <v>467</v>
      </c>
      <c r="E64" t="s">
        <v>744</v>
      </c>
      <c r="F64" t="s">
        <v>745</v>
      </c>
      <c r="G64" t="s">
        <v>746</v>
      </c>
      <c r="H64" t="s">
        <v>137</v>
      </c>
      <c r="I64" t="s">
        <v>496</v>
      </c>
      <c r="J64" s="38" t="s">
        <v>714</v>
      </c>
      <c r="L64" t="s">
        <v>507</v>
      </c>
      <c r="M64" s="38" t="s">
        <v>739</v>
      </c>
      <c r="N64" t="s">
        <v>740</v>
      </c>
    </row>
    <row r="65" spans="1:14" x14ac:dyDescent="0.35">
      <c r="A65">
        <v>0</v>
      </c>
      <c r="B65" t="s">
        <v>747</v>
      </c>
      <c r="C65" s="38" t="s">
        <v>468</v>
      </c>
      <c r="E65" t="s">
        <v>748</v>
      </c>
      <c r="F65" t="s">
        <v>634</v>
      </c>
      <c r="G65" t="s">
        <v>727</v>
      </c>
      <c r="H65" t="s">
        <v>137</v>
      </c>
      <c r="I65" t="s">
        <v>612</v>
      </c>
      <c r="J65" s="38" t="s">
        <v>714</v>
      </c>
      <c r="K65" t="s">
        <v>489</v>
      </c>
      <c r="L65" t="s">
        <v>498</v>
      </c>
      <c r="M65" s="38" t="s">
        <v>749</v>
      </c>
      <c r="N65" t="s">
        <v>750</v>
      </c>
    </row>
    <row r="66" spans="1:14" x14ac:dyDescent="0.35">
      <c r="A66">
        <v>0</v>
      </c>
      <c r="B66" t="s">
        <v>751</v>
      </c>
      <c r="C66" s="38" t="s">
        <v>469</v>
      </c>
      <c r="E66" t="s">
        <v>752</v>
      </c>
      <c r="F66" t="s">
        <v>753</v>
      </c>
      <c r="G66" t="s">
        <v>754</v>
      </c>
      <c r="H66" t="s">
        <v>137</v>
      </c>
      <c r="I66" t="s">
        <v>612</v>
      </c>
      <c r="J66" s="38" t="s">
        <v>714</v>
      </c>
      <c r="K66" t="s">
        <v>489</v>
      </c>
      <c r="L66" t="s">
        <v>498</v>
      </c>
      <c r="M66" s="38" t="s">
        <v>749</v>
      </c>
      <c r="N66" t="s">
        <v>750</v>
      </c>
    </row>
    <row r="67" spans="1:14" x14ac:dyDescent="0.35">
      <c r="A67">
        <v>0</v>
      </c>
      <c r="B67" t="s">
        <v>755</v>
      </c>
      <c r="C67" s="38" t="s">
        <v>470</v>
      </c>
      <c r="E67" t="s">
        <v>756</v>
      </c>
      <c r="F67" t="s">
        <v>757</v>
      </c>
      <c r="G67" t="s">
        <v>758</v>
      </c>
      <c r="H67" t="s">
        <v>137</v>
      </c>
      <c r="I67" t="s">
        <v>612</v>
      </c>
      <c r="J67" s="38" t="s">
        <v>714</v>
      </c>
      <c r="K67" t="s">
        <v>489</v>
      </c>
      <c r="L67" t="s">
        <v>507</v>
      </c>
      <c r="M67" s="38" t="s">
        <v>749</v>
      </c>
      <c r="N67" t="s">
        <v>750</v>
      </c>
    </row>
    <row r="68" spans="1:14" s="40" customFormat="1" x14ac:dyDescent="0.35">
      <c r="A68" s="40">
        <v>0</v>
      </c>
      <c r="B68" s="40" t="s">
        <v>759</v>
      </c>
      <c r="C68" s="40" t="s">
        <v>471</v>
      </c>
      <c r="E68" s="40" t="s">
        <v>760</v>
      </c>
      <c r="F68" s="40" t="s">
        <v>761</v>
      </c>
      <c r="G68" s="40" t="s">
        <v>653</v>
      </c>
      <c r="H68" s="40" t="s">
        <v>128</v>
      </c>
      <c r="I68" s="40" t="s">
        <v>600</v>
      </c>
      <c r="J68" s="40" t="s">
        <v>714</v>
      </c>
      <c r="L68" s="40" t="s">
        <v>498</v>
      </c>
      <c r="M68" s="40" t="s">
        <v>762</v>
      </c>
      <c r="N68" s="40" t="s">
        <v>763</v>
      </c>
    </row>
    <row r="69" spans="1:14" s="40" customFormat="1" x14ac:dyDescent="0.35">
      <c r="A69" s="40">
        <v>0</v>
      </c>
      <c r="B69" s="40" t="s">
        <v>764</v>
      </c>
      <c r="C69" s="40" t="s">
        <v>472</v>
      </c>
      <c r="E69" s="40" t="s">
        <v>765</v>
      </c>
      <c r="F69" s="40" t="s">
        <v>766</v>
      </c>
      <c r="G69" s="40" t="s">
        <v>767</v>
      </c>
      <c r="H69" s="40" t="s">
        <v>128</v>
      </c>
      <c r="I69" s="40" t="s">
        <v>600</v>
      </c>
      <c r="J69" s="40" t="s">
        <v>714</v>
      </c>
      <c r="L69" s="40" t="s">
        <v>498</v>
      </c>
      <c r="M69" s="40" t="s">
        <v>762</v>
      </c>
      <c r="N69" s="40" t="s">
        <v>763</v>
      </c>
    </row>
    <row r="70" spans="1:14" s="40" customFormat="1" x14ac:dyDescent="0.35">
      <c r="A70" s="40">
        <v>0</v>
      </c>
      <c r="B70" s="40" t="s">
        <v>768</v>
      </c>
      <c r="C70" s="40" t="s">
        <v>473</v>
      </c>
      <c r="E70" s="40" t="s">
        <v>769</v>
      </c>
      <c r="F70" s="40" t="s">
        <v>770</v>
      </c>
      <c r="G70" s="40" t="s">
        <v>771</v>
      </c>
      <c r="H70" s="40" t="s">
        <v>128</v>
      </c>
      <c r="I70" s="40" t="s">
        <v>600</v>
      </c>
      <c r="J70" s="40" t="s">
        <v>714</v>
      </c>
      <c r="L70" s="40" t="s">
        <v>507</v>
      </c>
      <c r="M70" s="40" t="s">
        <v>762</v>
      </c>
      <c r="N70" s="40" t="s">
        <v>763</v>
      </c>
    </row>
    <row r="71" spans="1:14" x14ac:dyDescent="0.35">
      <c r="A71">
        <v>0</v>
      </c>
      <c r="B71" t="s">
        <v>772</v>
      </c>
      <c r="C71" s="38" t="s">
        <v>474</v>
      </c>
      <c r="E71" t="s">
        <v>773</v>
      </c>
      <c r="F71" t="s">
        <v>774</v>
      </c>
      <c r="G71" t="s">
        <v>775</v>
      </c>
      <c r="H71" t="s">
        <v>137</v>
      </c>
      <c r="I71" t="s">
        <v>496</v>
      </c>
      <c r="J71" s="38" t="s">
        <v>776</v>
      </c>
      <c r="K71" t="s">
        <v>489</v>
      </c>
      <c r="L71" t="s">
        <v>498</v>
      </c>
      <c r="M71" s="38" t="s">
        <v>777</v>
      </c>
      <c r="N71" t="s">
        <v>778</v>
      </c>
    </row>
    <row r="72" spans="1:14" x14ac:dyDescent="0.35">
      <c r="A72">
        <v>0</v>
      </c>
      <c r="B72" t="s">
        <v>779</v>
      </c>
      <c r="C72" s="38" t="s">
        <v>475</v>
      </c>
      <c r="E72" t="s">
        <v>96</v>
      </c>
      <c r="F72" t="s">
        <v>780</v>
      </c>
      <c r="G72" t="s">
        <v>572</v>
      </c>
      <c r="H72" t="s">
        <v>137</v>
      </c>
      <c r="I72" t="s">
        <v>496</v>
      </c>
      <c r="J72" s="38" t="s">
        <v>776</v>
      </c>
      <c r="K72" t="s">
        <v>489</v>
      </c>
      <c r="L72" t="s">
        <v>498</v>
      </c>
      <c r="M72" s="38" t="s">
        <v>777</v>
      </c>
      <c r="N72" t="s">
        <v>778</v>
      </c>
    </row>
    <row r="73" spans="1:14" x14ac:dyDescent="0.35">
      <c r="A73">
        <v>0</v>
      </c>
      <c r="B73" t="s">
        <v>781</v>
      </c>
      <c r="C73" s="38" t="s">
        <v>476</v>
      </c>
      <c r="E73" t="s">
        <v>782</v>
      </c>
      <c r="F73" t="s">
        <v>774</v>
      </c>
      <c r="G73" t="s">
        <v>530</v>
      </c>
      <c r="H73" t="s">
        <v>137</v>
      </c>
      <c r="I73" t="s">
        <v>496</v>
      </c>
      <c r="J73" s="38" t="s">
        <v>776</v>
      </c>
      <c r="K73" t="s">
        <v>489</v>
      </c>
      <c r="L73" t="s">
        <v>507</v>
      </c>
      <c r="M73" s="38" t="s">
        <v>777</v>
      </c>
      <c r="N73" t="s">
        <v>778</v>
      </c>
    </row>
    <row r="74" spans="1:14" x14ac:dyDescent="0.35">
      <c r="A74">
        <v>0</v>
      </c>
      <c r="B74" t="s">
        <v>783</v>
      </c>
      <c r="C74" s="38" t="s">
        <v>477</v>
      </c>
      <c r="E74" t="s">
        <v>86</v>
      </c>
      <c r="F74" t="s">
        <v>784</v>
      </c>
      <c r="G74" t="s">
        <v>596</v>
      </c>
      <c r="H74" t="s">
        <v>128</v>
      </c>
      <c r="I74" t="s">
        <v>600</v>
      </c>
      <c r="J74" s="38" t="s">
        <v>55</v>
      </c>
      <c r="L74" t="s">
        <v>498</v>
      </c>
      <c r="M74" s="38" t="s">
        <v>785</v>
      </c>
      <c r="N74" t="s">
        <v>786</v>
      </c>
    </row>
    <row r="75" spans="1:14" x14ac:dyDescent="0.35">
      <c r="A75">
        <v>0</v>
      </c>
      <c r="B75" t="s">
        <v>787</v>
      </c>
      <c r="C75" s="38" t="s">
        <v>478</v>
      </c>
      <c r="E75" t="s">
        <v>788</v>
      </c>
      <c r="F75" t="s">
        <v>789</v>
      </c>
      <c r="G75" t="s">
        <v>558</v>
      </c>
      <c r="H75" t="s">
        <v>128</v>
      </c>
      <c r="I75" t="s">
        <v>600</v>
      </c>
      <c r="J75" s="38" t="s">
        <v>55</v>
      </c>
      <c r="L75" t="s">
        <v>498</v>
      </c>
      <c r="M75" s="38" t="s">
        <v>785</v>
      </c>
      <c r="N75" t="s">
        <v>786</v>
      </c>
    </row>
    <row r="76" spans="1:14" x14ac:dyDescent="0.35">
      <c r="A76">
        <v>0</v>
      </c>
      <c r="B76" t="s">
        <v>790</v>
      </c>
      <c r="C76" s="38" t="s">
        <v>479</v>
      </c>
      <c r="E76" t="s">
        <v>791</v>
      </c>
      <c r="F76" t="s">
        <v>792</v>
      </c>
      <c r="G76" t="s">
        <v>793</v>
      </c>
      <c r="H76" t="s">
        <v>128</v>
      </c>
      <c r="I76" t="s">
        <v>600</v>
      </c>
      <c r="J76" s="38" t="s">
        <v>55</v>
      </c>
      <c r="L76" t="s">
        <v>507</v>
      </c>
      <c r="M76" s="38" t="s">
        <v>785</v>
      </c>
      <c r="N76" t="s">
        <v>786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DADOS MYLAPS</vt:lpstr>
      <vt:lpstr>Folha2</vt:lpstr>
      <vt:lpstr>FINAL</vt:lpstr>
      <vt:lpstr>Folha1</vt:lpstr>
      <vt:lpstr>TEMPOS FINAIS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Olivério Rasteiro</dc:creator>
  <cp:lastModifiedBy>Pedro Nunes</cp:lastModifiedBy>
  <cp:lastPrinted>2026-10-04T10:28:52Z</cp:lastPrinted>
  <dcterms:created xsi:type="dcterms:W3CDTF">2021-05-13T11:52:58Z</dcterms:created>
  <dcterms:modified xsi:type="dcterms:W3CDTF">2026-10-04T10:28:57Z</dcterms:modified>
</cp:coreProperties>
</file>